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3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oan Payoff Calculator" sheetId="1" state="visible" r:id="rId2"/>
    <sheet name="Percentage Calculator" sheetId="2" state="visible" r:id="rId3"/>
    <sheet name="Info" sheetId="3" state="visible" r:id="rId4"/>
  </sheets>
  <definedNames>
    <definedName function="false" hidden="false" localSheetId="0" name="_xlnm.Print_Titles" vbProcedure="false">'Loan Payoff Calculator'!$15:$17</definedName>
    <definedName function="false" hidden="false" name="Beg_Bal" vbProcedure="false">'Loan Payoff Calculator'!$C$18:$C$377</definedName>
    <definedName function="false" hidden="false" name="Data" vbProcedure="false">'Loan Payoff Calculator'!$A$18:$I$377</definedName>
    <definedName function="false" hidden="false" name="End_Bal_17" vbProcedure="false">'Loan Payoff Calculator'!$I$18:$I$377</definedName>
    <definedName function="false" hidden="false" name="Excel_BuiltIn_Print_Area_17" vbProcedure="false">OFFSET(Full_Print_17,0,0,Last_Row_17)</definedName>
    <definedName function="false" hidden="false" name="Full_Print_17" vbProcedure="false">'Loan Payoff Calculator'!$A$1:$I$377</definedName>
    <definedName function="false" hidden="false" name="Last_Row_17" vbProcedure="false">IF(Values_Entered_17,Header_Row_17+Number_of_Payments_17,Header_Row_17)</definedName>
    <definedName function="false" hidden="false" name="Values_Entered_17" vbProcedure="false">IF(Loan_Amount_17*Interest_Rate_17*Loan_Years_17*Loan_Start_17&gt;0,1,0)</definedName>
    <definedName function="false" hidden="false" name="Loan_Amount_17" vbProcedure="false">'Loan Payoff Calculator'!$D$6</definedName>
    <definedName function="false" hidden="false" name="Interest_Rate_17" vbProcedure="false">'Loan Payoff Calculator'!$D$7</definedName>
    <definedName function="false" hidden="false" name="Loan_Years_17" vbProcedure="false">'Loan Payoff Calculator'!$D$8</definedName>
    <definedName function="false" hidden="false" name="Loan_Start_17" vbProcedure="false">'Loan Payoff Calculator'!$D$10</definedName>
    <definedName function="false" hidden="false" name="Header_Row_17" vbProcedure="false">ROW('Loan Payoff Calculator'!$17:$17)</definedName>
    <definedName function="false" hidden="false" name="Number_of_Payments_17" vbProcedure="false">MATCH(0.01,End_Bal_17,-1)+1</definedName>
    <definedName function="false" hidden="false" name="Extra_Pay" vbProcedure="false">'Loan Payoff Calculator'!$E$18:$E$377</definedName>
    <definedName function="false" hidden="false" name="Int" vbProcedure="false">'Loan Payoff Calculator'!$H$18:$H$377</definedName>
    <definedName function="false" hidden="false" name="Last_Row" vbProcedure="false">IF(Values_Entered,header_row+Number_of_Payments,header_row)</definedName>
    <definedName function="false" hidden="false" name="Values_Entered" vbProcedure="false">IF(loan_amount*interest_rate*loan_years*loan_start&gt;0,1,0)</definedName>
    <definedName function="false" hidden="false" name="Number_of_Payments" vbProcedure="false">MATCH(0.01,end_bal,-1)+1</definedName>
    <definedName function="false" hidden="false" name="Last_Row1" vbProcedure="false">IF(Values_Entered,header_row+Number_of_Payments,header_row)</definedName>
    <definedName function="false" hidden="false" name="Last_Row1_10" vbProcedure="false">IF(Values_Entered_10,header_row+Number_of_Payments_10,header_row)</definedName>
    <definedName function="false" hidden="false" name="Values_Entered_10" vbProcedure="false">IF(loan_amount*interest_rate*loan_years*loan_start&gt;0,1,0)</definedName>
    <definedName function="false" hidden="false" name="Number_of_Payments_10" vbProcedure="false">MATCH(0.01,end_bal,-1)+1</definedName>
    <definedName function="false" hidden="false" name="Last_Row1_11" vbProcedure="false">IF(Values_Entered_11,header_row+Number_of_Payments_11,header_row)</definedName>
    <definedName function="false" hidden="false" name="Values_Entered_11" vbProcedure="false">IF(loan_amount*interest_rate*loan_years*loan_start&gt;0,1,0)</definedName>
    <definedName function="false" hidden="false" name="Number_of_Payments_11" vbProcedure="false">MATCH(0.01,end_bal,-1)+1</definedName>
    <definedName function="false" hidden="false" name="Last_Row1_12" vbProcedure="false">IF(Values_Entered_12,header_row+Number_of_Payments_12,header_row)</definedName>
    <definedName function="false" hidden="false" name="Values_Entered_12" vbProcedure="false">IF(loan_amount*interest_rate*loan_years*loan_start&gt;0,1,0)</definedName>
    <definedName function="false" hidden="false" name="Number_of_Payments_12" vbProcedure="false">MATCH(0.01,end_bal,-1)+1</definedName>
    <definedName function="false" hidden="false" name="Last_Row1_13" vbProcedure="false">IF(Values_Entered_13,header_row+Number_of_Payments_13,header_row)</definedName>
    <definedName function="false" hidden="false" name="Values_Entered_13" vbProcedure="false">IF(loan_amount*interest_rate*loan_years*loan_start&gt;0,1,0)</definedName>
    <definedName function="false" hidden="false" name="Number_of_Payments_13" vbProcedure="false">MATCH(0.01,end_bal,-1)+1</definedName>
    <definedName function="false" hidden="false" name="Last_Row1_3" vbProcedure="false">IF(Values_Entered_3,header_row+Number_of_Payments_3,header_row)</definedName>
    <definedName function="false" hidden="false" name="Values_Entered_3" vbProcedure="false">IF(loan_amount*interest_rate*loan_years*loan_start&gt;0,1,0)</definedName>
    <definedName function="false" hidden="false" name="Number_of_Payments_3" vbProcedure="false">MATCH(0.01,end_bal,-1)+1</definedName>
    <definedName function="false" hidden="false" name="Last_Row1_4" vbProcedure="false">IF(Values_Entered_4,header_row+Number_of_Payments_4,header_row)</definedName>
    <definedName function="false" hidden="false" name="Values_Entered_4" vbProcedure="false">IF(loan_amount*interest_rate*loan_years*loan_start&gt;0,1,0)</definedName>
    <definedName function="false" hidden="false" name="Number_of_Payments_4" vbProcedure="false">MATCH(0.01,end_bal,-1)+1</definedName>
    <definedName function="false" hidden="false" name="Last_Row1_5" vbProcedure="false">IF(Values_Entered_5,header_row+Number_of_Payments_5,header_row)</definedName>
    <definedName function="false" hidden="false" name="Values_Entered_5" vbProcedure="false">IF(loan_amount*interest_rate*loan_years*loan_start&gt;0,1,0)</definedName>
    <definedName function="false" hidden="false" name="Number_of_Payments_5" vbProcedure="false">MATCH(0.01,end_bal,-1)+1</definedName>
    <definedName function="false" hidden="false" name="Last_Row1_6" vbProcedure="false">IF(Values_Entered_6,header_row+Number_of_Payments_6,header_row)</definedName>
    <definedName function="false" hidden="false" name="Values_Entered_6" vbProcedure="false">IF(loan_amount*interest_rate*loan_years*loan_start&gt;0,1,0)</definedName>
    <definedName function="false" hidden="false" name="Number_of_Payments_6" vbProcedure="false">MATCH(0.01,end_bal,-1)+1</definedName>
    <definedName function="false" hidden="false" name="Last_Row1_7" vbProcedure="false">IF(Values_Entered_7,header_row+Number_of_Payments_7,header_row)</definedName>
    <definedName function="false" hidden="false" name="Values_Entered_7" vbProcedure="false">IF(loan_amount*interest_rate*loan_years*loan_start&gt;0,1,0)</definedName>
    <definedName function="false" hidden="false" name="Number_of_Payments_7" vbProcedure="false">MATCH(0.01,end_bal,-1)+1</definedName>
    <definedName function="false" hidden="false" name="Last_Row1_8" vbProcedure="false">IF(Values_Entered_8,header_row+Number_of_Payments_8,header_row)</definedName>
    <definedName function="false" hidden="false" name="Values_Entered_8" vbProcedure="false">IF(loan_amount*interest_rate*loan_years*loan_start&gt;0,1,0)</definedName>
    <definedName function="false" hidden="false" name="Number_of_Payments_8" vbProcedure="false">MATCH(0.01,end_bal,-1)+1</definedName>
    <definedName function="false" hidden="false" name="Last_Row1_9" vbProcedure="false">IF(Values_Entered_9,header_row+Number_of_Payments_9,header_row)</definedName>
    <definedName function="false" hidden="false" name="Values_Entered_9" vbProcedure="false">IF(loan_amount*interest_rate*loan_years*loan_start&gt;0,1,0)</definedName>
    <definedName function="false" hidden="false" name="Number_of_Payments_9" vbProcedure="false">MATCH(0.01,end_bal,-1)+1</definedName>
    <definedName function="false" hidden="false" name="Last_Row_10" vbProcedure="false">IF(Values_Entered_10,header_row+Number_of_Payments_10,header_row)</definedName>
    <definedName function="false" hidden="false" name="Last_Row_11" vbProcedure="false">IF(Values_Entered_11,header_row+Number_of_Payments_11,header_row)</definedName>
    <definedName function="false" hidden="false" name="Last_Row_12" vbProcedure="false">IF(Values_Entered_12,header_row+Number_of_Payments_12,header_row)</definedName>
    <definedName function="false" hidden="false" name="Last_Row_13" vbProcedure="false">IF(Values_Entered_13,header_row+Number_of_Payments_13,header_row)</definedName>
    <definedName function="false" hidden="false" name="Last_Row_3" vbProcedure="false">IF(Values_Entered_3,header_row+Number_of_Payments_3,header_row)</definedName>
    <definedName function="false" hidden="false" name="Last_Row_4" vbProcedure="false">IF(Values_Entered_4,header_row+Number_of_Payments_4,header_row)</definedName>
    <definedName function="false" hidden="false" name="Last_Row_5" vbProcedure="false">IF(Values_Entered_5,header_row+Number_of_Payments_5,header_row)</definedName>
    <definedName function="false" hidden="false" name="Last_Row_6" vbProcedure="false">IF(Values_Entered_6,header_row+Number_of_Payments_6,header_row)</definedName>
    <definedName function="false" hidden="false" name="Last_Row_7" vbProcedure="false">IF(Values_Entered_7,header_row+Number_of_Payments_7,header_row)</definedName>
    <definedName function="false" hidden="false" name="Last_Row_8" vbProcedure="false">IF(Values_Entered_8,header_row+Number_of_Payments_8,header_row)</definedName>
    <definedName function="false" hidden="false" name="Last_Row_9" vbProcedure="false">IF(Values_Entered_9,header_row+Number_of_Payments_9,header_row)</definedName>
    <definedName function="false" hidden="false" name="Num_Pmt_Per_Year" vbProcedure="false">'Loan Payoff Calculator'!$D$9</definedName>
    <definedName function="false" hidden="false" name="Payment_Date" vbProcedure="false">DATE(YEAR(loan_start),MONTH(loan_start)+#NAME?,DAY(loan_start))</definedName>
    <definedName function="false" hidden="false" name="Payment_Date_10" vbProcedure="false">DATE(YEAR(loan_start),MONTH(loan_start)+#NAME?,DAY(loan_start))</definedName>
    <definedName function="false" hidden="false" name="Payment_Date_11" vbProcedure="false">DATE(YEAR(loan_start),MONTH(loan_start)+#NAME?,DAY(loan_start))</definedName>
    <definedName function="false" hidden="false" name="Payment_Date_12" vbProcedure="false">DATE(YEAR(loan_start),MONTH(loan_start)+#NAME?,DAY(loan_start))</definedName>
    <definedName function="false" hidden="false" name="Payment_Date_13" vbProcedure="false">DATE(YEAR(loan_start),MONTH(loan_start)+#NAME?,DAY(loan_start))</definedName>
    <definedName function="false" hidden="false" name="Payment_Date_17" vbProcedure="false">DATE(YEAR(Loan_Start_17),MONTH(Loan_Start_17)+#NAME?,DAY(Loan_Start_17))</definedName>
    <definedName function="false" hidden="false" name="Payment_Date_3" vbProcedure="false">DATE(YEAR(loan_start),MONTH(loan_start)+#NAME?,DAY(loan_start))</definedName>
    <definedName function="false" hidden="false" name="Payment_Date_4" vbProcedure="false">DATE(YEAR(loan_start),MONTH(loan_start)+#NAME?,DAY(loan_start))</definedName>
    <definedName function="false" hidden="false" name="Payment_Date_5" vbProcedure="false">DATE(YEAR(loan_start),MONTH(loan_start)+#NAME?,DAY(loan_start))</definedName>
    <definedName function="false" hidden="false" name="Payment_Date_6" vbProcedure="false">DATE(YEAR(loan_start),MONTH(loan_start)+#NAME?,DAY(loan_start))</definedName>
    <definedName function="false" hidden="false" name="Payment_Date_7" vbProcedure="false">DATE(YEAR(loan_start),MONTH(loan_start)+#NAME?,DAY(loan_start))</definedName>
    <definedName function="false" hidden="false" name="Payment_Date_8" vbProcedure="false">DATE(YEAR(loan_start),MONTH(loan_start)+#NAME?,DAY(loan_start))</definedName>
    <definedName function="false" hidden="false" name="Payment_Date_9" vbProcedure="false">DATE(YEAR(loan_start),MONTH(loan_start)+#NAME?,DAY(loan_start))</definedName>
    <definedName function="false" hidden="false" name="Pay_Date" vbProcedure="false">'Loan Payoff Calculator'!$B$18:$B$377</definedName>
    <definedName function="false" hidden="false" name="Pay_Num" vbProcedure="false">'Loan Payoff Calculator'!$A$18:$A$377</definedName>
    <definedName function="false" hidden="false" name="Princ" vbProcedure="false">'Loan Payoff Calculator'!$G$18:$G$377</definedName>
    <definedName function="false" hidden="false" name="Print_Area_Reset" vbProcedure="false">OFFSET(full_print,0,0,Last_Row)</definedName>
    <definedName function="false" hidden="false" name="Print_Area_Reset_10" vbProcedure="false">OFFSET(full_print,0,0,Last_Row_10)</definedName>
    <definedName function="false" hidden="false" name="Print_Area_Reset_11" vbProcedure="false">OFFSET(full_print,0,0,Last_Row_11)</definedName>
    <definedName function="false" hidden="false" name="Print_Area_Reset_12" vbProcedure="false">OFFSET(full_print,0,0,Last_Row_12)</definedName>
    <definedName function="false" hidden="false" name="Print_Area_Reset_13" vbProcedure="false">OFFSET(full_print,0,0,Last_Row_13)</definedName>
    <definedName function="false" hidden="false" name="Print_Area_Reset_17" vbProcedure="false">OFFSET(Full_Print_17,0,0,Last_Row_17)</definedName>
    <definedName function="false" hidden="false" name="Print_Area_Reset_3" vbProcedure="false">OFFSET(full_print,0,0,Last_Row_3)</definedName>
    <definedName function="false" hidden="false" name="Print_Area_Reset_4" vbProcedure="false">OFFSET(full_print,0,0,Last_Row_4)</definedName>
    <definedName function="false" hidden="false" name="Print_Area_Reset_5" vbProcedure="false">OFFSET(full_print,0,0,Last_Row_5)</definedName>
    <definedName function="false" hidden="false" name="Print_Area_Reset_6" vbProcedure="false">OFFSET(full_print,0,0,Last_Row_6)</definedName>
    <definedName function="false" hidden="false" name="Print_Area_Reset_7" vbProcedure="false">OFFSET(full_print,0,0,Last_Row_7)</definedName>
    <definedName function="false" hidden="false" name="Print_Area_Reset_8" vbProcedure="false">OFFSET(full_print,0,0,Last_Row_8)</definedName>
    <definedName function="false" hidden="false" name="Print_Area_Reset_9" vbProcedure="false">OFFSET(full_print,0,0,Last_Row_9)</definedName>
    <definedName function="false" hidden="false" name="Scheduled_Extra_Payments" vbProcedure="false">'Loan Payoff Calculator'!$D$11</definedName>
    <definedName function="false" hidden="false" name="Scheduled_Interest_Rate" vbProcedure="false">'Loan Payoff Calculator'!$D$7</definedName>
    <definedName function="false" hidden="false" name="Scheduled_Monthly_Payment" vbProcedure="false">'Loan Payoff Calculator'!$H$6</definedName>
    <definedName function="false" hidden="false" name="Sched_Pay" vbProcedure="false">'Loan Payoff Calculator'!$D$18:$D$377</definedName>
    <definedName function="false" hidden="false" name="Total_Interest" vbProcedure="false">'Loan Payoff Calculator'!$H$10</definedName>
    <definedName function="false" hidden="false" name="Total_Pay" vbProcedure="false">'Loan Payoff Calculator'!$F$18:$F$377</definedName>
    <definedName function="false" hidden="false" name="Total_Payment" vbProcedure="false">scheduled_payment+extra_payment</definedName>
    <definedName function="false" hidden="false" name="Total_Payment_10" vbProcedure="false">scheduled_payment+extra_payment</definedName>
    <definedName function="false" hidden="false" name="Total_Payment_11" vbProcedure="false">scheduled_payment+extra_payment</definedName>
    <definedName function="false" hidden="false" name="Total_Payment_12" vbProcedure="false">scheduled_payment+extra_payment</definedName>
    <definedName function="false" hidden="false" name="Total_Payment_13" vbProcedure="false">scheduled_payment+extra_payment</definedName>
    <definedName function="false" hidden="false" name="Total_Payment_17" vbProcedure="false">scheduled_payment+extra_payment</definedName>
    <definedName function="false" hidden="false" name="Total_Payment_3" vbProcedure="false">scheduled_payment+extra_payment</definedName>
    <definedName function="false" hidden="false" name="Total_Payment_4" vbProcedure="false">scheduled_payment+extra_payment</definedName>
    <definedName function="false" hidden="false" name="Total_Payment_5" vbProcedure="false">scheduled_payment+extra_payment</definedName>
    <definedName function="false" hidden="false" name="Total_Payment_6" vbProcedure="false">scheduled_payment+extra_payment</definedName>
    <definedName function="false" hidden="false" name="Total_Payment_7" vbProcedure="false">scheduled_payment+extra_payment</definedName>
    <definedName function="false" hidden="false" name="Total_Payment_8" vbProcedure="false">scheduled_payment+extra_payment</definedName>
    <definedName function="false" hidden="false" name="Total_Payment_9" vbProcedure="false">scheduled_payment+extra_payment</definedName>
    <definedName function="false" hidden="false" localSheetId="0" name="_xlnm.Print_Titles" vbProcedure="false">'Loan Payoff Calculator'!$15:$17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<sst xmlns="http://schemas.openxmlformats.org/spreadsheetml/2006/main" count="31" uniqueCount="30">
  <si>
    <t xml:space="preserve">Loan Calculator</t>
  </si>
  <si>
    <t xml:space="preserve">Enter Values</t>
  </si>
  <si>
    <t xml:space="preserve">Loan Summary</t>
  </si>
  <si>
    <t xml:space="preserve">Loan Amount</t>
  </si>
  <si>
    <t xml:space="preserve">Scheduled Payment</t>
  </si>
  <si>
    <t xml:space="preserve">Annual Interest Rate</t>
  </si>
  <si>
    <t xml:space="preserve">Scheduled Number of Payments</t>
  </si>
  <si>
    <t xml:space="preserve">Loan Period in Years</t>
  </si>
  <si>
    <t xml:space="preserve">Actual Number of Payments</t>
  </si>
  <si>
    <t xml:space="preserve">Number of Payments Per Year</t>
  </si>
  <si>
    <t xml:space="preserve">Total Early Payments</t>
  </si>
  <si>
    <t xml:space="preserve">Start Date of Loan</t>
  </si>
  <si>
    <t xml:space="preserve">Total Interest</t>
  </si>
  <si>
    <t xml:space="preserve">Optional Extra Payments</t>
  </si>
  <si>
    <t xml:space="preserve">Lender Name:</t>
  </si>
  <si>
    <t xml:space="preserve">PmtNo.</t>
  </si>
  <si>
    <t xml:space="preserve">Payment Date</t>
  </si>
  <si>
    <t xml:space="preserve">Beginning Balance</t>
  </si>
  <si>
    <t xml:space="preserve">Extra Payment</t>
  </si>
  <si>
    <t xml:space="preserve">Total Payment</t>
  </si>
  <si>
    <t xml:space="preserve">Principal</t>
  </si>
  <si>
    <t xml:space="preserve">Interest</t>
  </si>
  <si>
    <t xml:space="preserve">Ending Balance</t>
  </si>
  <si>
    <t xml:space="preserve">Percentage Calculator</t>
  </si>
  <si>
    <t xml:space="preserve">Gross Amount</t>
  </si>
  <si>
    <t xml:space="preserve">Percentage</t>
  </si>
  <si>
    <t xml:space="preserve">Percentage of Gross</t>
  </si>
  <si>
    <t xml:space="preserve">This Loan Payoff Calculator is adapted from a Microsoft Office template.</t>
  </si>
  <si>
    <t xml:space="preserve">Adapted and distributed by</t>
  </si>
  <si>
    <t xml:space="preserve">http://amonthlybudget.com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</si>
</sst>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(\$* #,##0.00_);_(\$* \(#,##0.00\);_(\$* \-??_);_(@_)"/>
    <numFmt numFmtId="166" formatCode="_(\$* #,##0.00_);_(\$* \(#,##0.00\);_(\$* \-??_);_(@_)"/>
    <numFmt numFmtId="167" formatCode="0.00?%_)"/>
    <numFmt numFmtId="168" formatCode="0_)"/>
    <numFmt numFmtId="169" formatCode="[$-409]M/D/YYYY"/>
    <numFmt numFmtId="170" formatCode="General"/>
    <numFmt numFmtId="171" formatCode="[$-409]#,##0.00_);\(#,##0.00\)"/>
    <numFmt numFmtId="172" formatCode="_(* #,##0.00_);_(* \(#,##0.00\);_(* \-??_);_(@_)"/>
    <numFmt numFmtId="173" formatCode="0%"/>
    <numFmt numFmtId="174" formatCode="0.00%"/>
  </numFmts>
  <fonts count="10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8"/>
      <color rgb="FF000000"/>
      <name val="Arial"/>
      <family val="2"/>
      <charset val="1"/>
    </font>
    <font>
      <b val="true"/>
      <sz val="10"/>
      <name val="Arial"/>
      <family val="2"/>
      <charset val="1"/>
    </font>
    <font>
      <sz val="10"/>
      <color rgb="FF80808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0000FF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</fills>
  <borders count="8">
    <border diagonalUp="false" diagonalDown="false">
      <left/>
      <right/>
      <top/>
      <bottom/>
      <diagonal/>
    </border>
    <border diagonalUp="false" diagonalDown="false">
      <left/>
      <right/>
      <top style="thick">
        <color rgb="FF666699"/>
      </top>
      <bottom style="hair">
        <color rgb="FF800000"/>
      </bottom>
      <diagonal/>
    </border>
    <border diagonalUp="false" diagonalDown="false">
      <left style="hair">
        <color rgb="FF800000"/>
      </left>
      <right style="hair">
        <color rgb="FF800000"/>
      </right>
      <top style="hair">
        <color rgb="FF800000"/>
      </top>
      <bottom style="hair">
        <color rgb="FF800000"/>
      </bottom>
      <diagonal/>
    </border>
    <border diagonalUp="false" diagonalDown="false">
      <left style="hair">
        <color rgb="FF800000"/>
      </left>
      <right style="hair">
        <color rgb="FF800000"/>
      </right>
      <top style="hair">
        <color rgb="FF800000"/>
      </top>
      <bottom/>
      <diagonal/>
    </border>
    <border diagonalUp="false" diagonalDown="false">
      <left style="hair">
        <color rgb="FF800000"/>
      </left>
      <right style="hair">
        <color rgb="FF800000"/>
      </right>
      <top/>
      <bottom style="hair">
        <color rgb="FF800000"/>
      </bottom>
      <diagonal/>
    </border>
    <border diagonalUp="false" diagonalDown="false">
      <left style="hair">
        <color rgb="FF800000"/>
      </left>
      <right style="hair">
        <color rgb="FF800000"/>
      </right>
      <top/>
      <bottom/>
      <diagonal/>
    </border>
    <border diagonalUp="false" diagonalDown="false">
      <left/>
      <right/>
      <top style="hair">
        <color rgb="FF800000"/>
      </top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73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4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0" fillId="3" borderId="4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2" borderId="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3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2" borderId="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0" fillId="2" borderId="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2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6" fillId="2" borderId="6" xfId="0" applyFont="true" applyBorder="true" applyAlignment="true" applyProtection="true">
      <alignment horizontal="left" vertical="bottom" textRotation="0" wrapText="true" indent="3" shrinkToFit="false"/>
      <protection locked="true" hidden="false"/>
    </xf>
    <xf numFmtId="164" fontId="6" fillId="2" borderId="6" xfId="0" applyFont="true" applyBorder="true" applyAlignment="true" applyProtection="true">
      <alignment horizontal="left" vertical="bottom" textRotation="0" wrapText="true" indent="4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left" vertical="bottom" textRotation="0" wrapText="true" indent="3" shrinkToFit="false"/>
      <protection locked="true" hidden="false"/>
    </xf>
    <xf numFmtId="164" fontId="6" fillId="2" borderId="1" xfId="0" applyFont="true" applyBorder="true" applyAlignment="true" applyProtection="true">
      <alignment horizontal="left" vertical="bottom" textRotation="0" wrapText="true" indent="4" shrinkToFit="false"/>
      <protection locked="true" hidden="false"/>
    </xf>
    <xf numFmtId="170" fontId="7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7" fillId="2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2" borderId="0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1" fontId="7" fillId="2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0" fillId="2" borderId="0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7" xfId="17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2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urrency 2" xfId="20"/>
    <cellStyle name="Normal 2" xfId="21"/>
    <cellStyle name="Normal 2 2" xfId="22"/>
  </cellStyles>
  <dxfs count="8">
    <dxf>
      <font>
        <b val="0"/>
        <color rgb="FFFFFFFF"/>
      </font>
      <fill>
        <patternFill>
          <bgColor rgb="FFFFFFFF"/>
        </patternFill>
      </fill>
    </dxf>
    <dxf>
      <font>
        <b val="0"/>
        <color rgb="FF000000"/>
      </font>
      <fill>
        <patternFill>
          <bgColor rgb="FFFFFFCC"/>
        </patternFill>
      </fill>
      <border diagonalUp="false" diagonalDown="false">
        <left/>
        <right/>
        <top/>
        <bottom style="thin"/>
        <diagonal/>
      </border>
    </dxf>
    <dxf>
      <font>
        <b val="0"/>
        <color rgb="FF000000"/>
      </font>
      <fill>
        <patternFill>
          <bgColor rgb="FFFFFFCC"/>
        </patternFill>
      </fill>
    </dxf>
    <dxf>
      <font>
        <b val="0"/>
        <color rgb="FFFFFFFF"/>
      </font>
      <fill>
        <patternFill>
          <bgColor rgb="FFFFFFFF"/>
        </patternFill>
      </fill>
    </dxf>
    <dxf>
      <font>
        <b val="0"/>
        <color rgb="FF000000"/>
      </font>
      <fill>
        <patternFill>
          <bgColor rgb="FFFFFFCC"/>
        </patternFill>
      </fill>
      <border diagonalUp="false" diagonalDown="false">
        <left/>
        <right/>
        <top/>
        <bottom style="thin"/>
        <diagonal/>
      </border>
    </dxf>
    <dxf>
      <font>
        <b val="0"/>
        <color rgb="FF000000"/>
      </font>
      <fill>
        <patternFill>
          <bgColor rgb="FFFFFFCC"/>
        </patternFill>
      </fill>
    </dxf>
    <dxf>
      <font>
        <b val="0"/>
        <color rgb="FFFFFFFF"/>
      </font>
      <fill>
        <patternFill>
          <bgColor rgb="FFFFFFFF"/>
        </patternFill>
      </fill>
    </dxf>
    <dxf>
      <font>
        <b val="0"/>
        <color rgb="FF000000"/>
      </font>
      <fill>
        <patternFill>
          <bgColor rgb="FFFFFFFF"/>
        </patternFill>
      </fill>
      <border diagonalUp="false" diagonalDown="false">
        <left/>
        <right/>
        <top/>
        <bottom style="thin"/>
        <diagonal/>
      </border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http://amonthlybudget.com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02"/>
  <sheetViews>
    <sheetView showFormulas="false" showGridLines="fals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D6" activeCellId="0" sqref="D6"/>
    </sheetView>
  </sheetViews>
  <sheetFormatPr defaultRowHeight="12.75" zeroHeight="false" outlineLevelRow="0" outlineLevelCol="0"/>
  <cols>
    <col collapsed="false" customWidth="true" hidden="false" outlineLevel="0" max="1" min="1" style="1" width="4.71"/>
    <col collapsed="false" customWidth="true" hidden="false" outlineLevel="0" max="2" min="2" style="1" width="13.29"/>
    <col collapsed="false" customWidth="true" hidden="false" outlineLevel="0" max="3" min="3" style="1" width="15.42"/>
    <col collapsed="false" customWidth="true" hidden="false" outlineLevel="0" max="4" min="4" style="1" width="14.01"/>
    <col collapsed="false" customWidth="true" hidden="false" outlineLevel="0" max="5" min="5" style="1" width="13.01"/>
    <col collapsed="false" customWidth="true" hidden="false" outlineLevel="0" max="6" min="6" style="1" width="13.7"/>
    <col collapsed="false" customWidth="true" hidden="false" outlineLevel="0" max="7" min="7" style="1" width="13.01"/>
    <col collapsed="false" customWidth="true" hidden="false" outlineLevel="0" max="8" min="8" style="1" width="13.57"/>
    <col collapsed="false" customWidth="true" hidden="false" outlineLevel="0" max="9" min="9" style="1" width="15.42"/>
    <col collapsed="false" customWidth="true" hidden="false" outlineLevel="0" max="10" min="10" style="1" width="6.15"/>
    <col collapsed="false" customWidth="true" hidden="false" outlineLevel="0" max="11" min="11" style="2" width="9.14"/>
    <col collapsed="false" customWidth="true" hidden="false" outlineLevel="0" max="12" min="12" style="2" width="15.29"/>
    <col collapsed="false" customWidth="true" hidden="false" outlineLevel="0" max="1025" min="13" style="2" width="9.14"/>
  </cols>
  <sheetData>
    <row r="1" customFormat="false" ht="24" hidden="false" customHeight="true" outlineLevel="0" collapsed="false">
      <c r="A1" s="3" t="s">
        <v>0</v>
      </c>
      <c r="B1" s="3"/>
      <c r="C1" s="3"/>
      <c r="D1" s="4"/>
      <c r="E1" s="4"/>
      <c r="F1" s="4"/>
      <c r="G1" s="4"/>
      <c r="H1" s="4"/>
      <c r="I1" s="4"/>
    </row>
    <row r="2" customFormat="false" ht="12.75" hidden="false" customHeight="true" outlineLevel="0" collapsed="false">
      <c r="A2" s="5"/>
      <c r="B2" s="5"/>
      <c r="C2" s="5"/>
      <c r="D2" s="5"/>
      <c r="E2" s="5"/>
      <c r="F2" s="5"/>
      <c r="G2" s="5"/>
      <c r="H2" s="5"/>
      <c r="I2" s="5"/>
    </row>
    <row r="3" customFormat="false" ht="3" hidden="false" customHeight="true" outlineLevel="0" collapsed="false">
      <c r="A3" s="6"/>
      <c r="B3" s="6"/>
      <c r="C3" s="6"/>
      <c r="D3" s="6"/>
      <c r="E3" s="6"/>
      <c r="F3" s="6"/>
      <c r="G3" s="6"/>
      <c r="H3" s="6"/>
      <c r="I3" s="6"/>
    </row>
    <row r="4" customFormat="false" ht="6.75" hidden="false" customHeight="true" outlineLevel="0" collapsed="false">
      <c r="A4" s="7"/>
      <c r="B4" s="7"/>
      <c r="C4" s="7"/>
      <c r="D4" s="7"/>
      <c r="E4" s="7"/>
      <c r="F4" s="7"/>
      <c r="G4" s="7"/>
      <c r="H4" s="7"/>
      <c r="I4" s="7"/>
    </row>
    <row r="5" customFormat="false" ht="14.25" hidden="false" customHeight="true" outlineLevel="0" collapsed="false">
      <c r="A5" s="5"/>
      <c r="B5" s="8" t="s">
        <v>1</v>
      </c>
      <c r="C5" s="8"/>
      <c r="D5" s="8"/>
      <c r="E5" s="4"/>
      <c r="F5" s="8" t="s">
        <v>2</v>
      </c>
      <c r="G5" s="8"/>
      <c r="H5" s="8"/>
      <c r="I5" s="4"/>
      <c r="J5" s="9"/>
    </row>
    <row r="6" customFormat="false" ht="12.75" hidden="false" customHeight="false" outlineLevel="0" collapsed="false">
      <c r="A6" s="10"/>
      <c r="B6" s="11" t="s">
        <v>3</v>
      </c>
      <c r="C6" s="11"/>
      <c r="D6" s="12"/>
      <c r="E6" s="4"/>
      <c r="F6" s="11" t="s">
        <v>4</v>
      </c>
      <c r="G6" s="11"/>
      <c r="H6" s="13" t="str">
        <f aca="false">IF(Values_Entered_17,-PMT(Interest_Rate_17/Num_Pmt_Per_Year,Loan_Years_17*Num_Pmt_Per_Year,Loan_Amount_17),"")</f>
        <v/>
      </c>
      <c r="I6" s="4"/>
      <c r="J6" s="9"/>
    </row>
    <row r="7" customFormat="false" ht="12.75" hidden="false" customHeight="false" outlineLevel="0" collapsed="false">
      <c r="A7" s="10"/>
      <c r="B7" s="14" t="s">
        <v>5</v>
      </c>
      <c r="C7" s="14"/>
      <c r="D7" s="15"/>
      <c r="E7" s="4"/>
      <c r="F7" s="14" t="s">
        <v>6</v>
      </c>
      <c r="G7" s="14"/>
      <c r="H7" s="16" t="str">
        <f aca="false">IF(Values_Entered_17,Loan_Years_17*Num_Pmt_Per_Year,"")</f>
        <v/>
      </c>
      <c r="I7" s="17"/>
      <c r="J7" s="9"/>
    </row>
    <row r="8" customFormat="false" ht="12.75" hidden="false" customHeight="false" outlineLevel="0" collapsed="false">
      <c r="A8" s="10"/>
      <c r="B8" s="14" t="s">
        <v>7</v>
      </c>
      <c r="C8" s="14"/>
      <c r="D8" s="18"/>
      <c r="E8" s="4"/>
      <c r="F8" s="14" t="s">
        <v>8</v>
      </c>
      <c r="G8" s="14"/>
      <c r="H8" s="16" t="str">
        <f aca="false">IF(Values_Entered_17,Number_of_Payments_17,"")</f>
        <v/>
      </c>
      <c r="I8" s="17"/>
      <c r="J8" s="9"/>
    </row>
    <row r="9" customFormat="false" ht="12.75" hidden="false" customHeight="false" outlineLevel="0" collapsed="false">
      <c r="A9" s="10"/>
      <c r="B9" s="14" t="s">
        <v>9</v>
      </c>
      <c r="C9" s="14"/>
      <c r="D9" s="18"/>
      <c r="E9" s="4"/>
      <c r="F9" s="14" t="s">
        <v>10</v>
      </c>
      <c r="G9" s="14"/>
      <c r="H9" s="13" t="str">
        <f aca="false">IF(Values_Entered_17,SUMIF(Beg_Bal,"&gt;0",Extra_Pay),"")</f>
        <v/>
      </c>
      <c r="I9" s="17"/>
      <c r="J9" s="9"/>
    </row>
    <row r="10" customFormat="false" ht="12.75" hidden="false" customHeight="false" outlineLevel="0" collapsed="false">
      <c r="A10" s="10"/>
      <c r="B10" s="14" t="s">
        <v>11</v>
      </c>
      <c r="C10" s="14"/>
      <c r="D10" s="19"/>
      <c r="E10" s="4"/>
      <c r="F10" s="20" t="s">
        <v>12</v>
      </c>
      <c r="G10" s="20"/>
      <c r="H10" s="13" t="str">
        <f aca="false">IF(Values_Entered_17,SUMIF(Beg_Bal,"&gt;0",Int),"")</f>
        <v/>
      </c>
      <c r="I10" s="17"/>
      <c r="J10" s="9"/>
    </row>
    <row r="11" customFormat="false" ht="12.75" hidden="false" customHeight="false" outlineLevel="0" collapsed="false">
      <c r="A11" s="10"/>
      <c r="B11" s="20" t="s">
        <v>13</v>
      </c>
      <c r="C11" s="20"/>
      <c r="D11" s="21"/>
      <c r="E11" s="4"/>
      <c r="F11" s="5"/>
      <c r="G11" s="5"/>
      <c r="H11" s="5"/>
      <c r="I11" s="17"/>
      <c r="J11" s="9"/>
    </row>
    <row r="12" customFormat="false" ht="12.75" hidden="false" customHeight="false" outlineLevel="0" collapsed="false">
      <c r="A12" s="5"/>
      <c r="B12" s="5"/>
      <c r="C12" s="5"/>
      <c r="D12" s="5"/>
      <c r="E12" s="5"/>
      <c r="F12" s="5"/>
      <c r="G12" s="5"/>
      <c r="H12" s="5"/>
      <c r="I12" s="5"/>
      <c r="J12" s="9"/>
    </row>
    <row r="13" customFormat="false" ht="12.75" hidden="false" customHeight="false" outlineLevel="0" collapsed="false">
      <c r="A13" s="5"/>
      <c r="B13" s="22" t="s">
        <v>14</v>
      </c>
      <c r="C13" s="23"/>
      <c r="D13" s="23"/>
      <c r="E13" s="24"/>
      <c r="F13" s="5"/>
      <c r="G13" s="5"/>
      <c r="H13" s="5"/>
      <c r="I13" s="5"/>
      <c r="J13" s="9"/>
    </row>
    <row r="14" customFormat="false" ht="12.75" hidden="false" customHeight="false" outlineLevel="0" collapsed="false">
      <c r="A14" s="5"/>
      <c r="B14" s="5"/>
      <c r="C14" s="5"/>
      <c r="D14" s="5"/>
      <c r="E14" s="5"/>
      <c r="F14" s="5"/>
      <c r="G14" s="5"/>
      <c r="H14" s="5"/>
      <c r="I14" s="5"/>
      <c r="J14" s="9"/>
    </row>
    <row r="15" customFormat="false" ht="3" hidden="false" customHeight="true" outlineLevel="0" collapsed="false">
      <c r="A15" s="6"/>
      <c r="B15" s="6"/>
      <c r="C15" s="6"/>
      <c r="D15" s="6"/>
      <c r="E15" s="6"/>
      <c r="F15" s="6"/>
      <c r="G15" s="6"/>
      <c r="H15" s="6"/>
      <c r="I15" s="6"/>
      <c r="J15" s="9"/>
    </row>
    <row r="16" s="29" customFormat="true" ht="31.5" hidden="false" customHeight="true" outlineLevel="0" collapsed="false">
      <c r="A16" s="25" t="s">
        <v>15</v>
      </c>
      <c r="B16" s="26" t="s">
        <v>16</v>
      </c>
      <c r="C16" s="26" t="s">
        <v>17</v>
      </c>
      <c r="D16" s="26" t="s">
        <v>4</v>
      </c>
      <c r="E16" s="26" t="s">
        <v>18</v>
      </c>
      <c r="F16" s="26" t="s">
        <v>19</v>
      </c>
      <c r="G16" s="26" t="s">
        <v>20</v>
      </c>
      <c r="H16" s="26" t="s">
        <v>21</v>
      </c>
      <c r="I16" s="27" t="s">
        <v>22</v>
      </c>
      <c r="J16" s="28"/>
    </row>
    <row r="17" s="29" customFormat="true" ht="3" hidden="false" customHeight="true" outlineLevel="0" collapsed="false">
      <c r="A17" s="6"/>
      <c r="B17" s="30"/>
      <c r="C17" s="30"/>
      <c r="D17" s="30"/>
      <c r="E17" s="30"/>
      <c r="F17" s="30"/>
      <c r="G17" s="30"/>
      <c r="H17" s="30"/>
      <c r="I17" s="31"/>
      <c r="J17" s="28"/>
    </row>
    <row r="18" s="29" customFormat="true" ht="12.75" hidden="false" customHeight="false" outlineLevel="0" collapsed="false">
      <c r="A18" s="32" t="str">
        <f aca="false">IF(Values_Entered_17,1,"")</f>
        <v/>
      </c>
      <c r="B18" s="33" t="str">
        <f aca="false">IF(Pay_Num&lt;&gt;"",DATE(YEAR(Loan_Start_17),MONTH(Loan_Start_17)+(Pay_Num)*12/Num_Pmt_Per_Year,DAY(Loan_Start_17)),"")</f>
        <v/>
      </c>
      <c r="C18" s="34" t="str">
        <f aca="false">IF(Values_Entered_17,Loan_Amount_17,"")</f>
        <v/>
      </c>
      <c r="D18" s="34" t="str">
        <f aca="false">IF(Pay_Num&lt;&gt;"",Scheduled_Monthly_Payment,"")</f>
        <v/>
      </c>
      <c r="E18" s="35" t="e">
        <f aca="false">IF(AND(Pay_Num&lt;&gt;"",Sched_Pay+Scheduled_Extra_Payments&lt;Beg_Bal),Scheduled_Extra_Payments,IF(AND(Pay_Num&lt;&gt;"",Beg_Bal-Sched_Pay&gt;0),Beg_Bal-Sched_Pay,IF(Pay_Num&lt;&gt;"",0,"")))</f>
        <v>#VALUE!</v>
      </c>
      <c r="F18" s="34" t="e">
        <f aca="false">IF(AND(Pay_Num&lt;&gt;"",Sched_Pay+Extra_Pay&lt;Beg_Bal),Sched_Pay+Extra_Pay,IF(Pay_Num&lt;&gt;"",Beg_Bal,""))</f>
        <v>#VALUE!</v>
      </c>
      <c r="G18" s="34" t="str">
        <f aca="false">IF(Pay_Num&lt;&gt;"",Total_Pay-Int,"")</f>
        <v/>
      </c>
      <c r="H18" s="34" t="str">
        <f aca="false">IF(Pay_Num&lt;&gt;"",Beg_Bal*(Interest_Rate_17/Num_Pmt_Per_Year),"")</f>
        <v/>
      </c>
      <c r="I18" s="34" t="e">
        <f aca="false">IF(AND(Pay_Num&lt;&gt;"",Sched_Pay+Extra_Pay&lt;Beg_Bal),Beg_Bal-Princ,IF(Pay_Num&lt;&gt;"",0,""))</f>
        <v>#VALUE!</v>
      </c>
    </row>
    <row r="19" s="29" customFormat="true" ht="12.75" hidden="false" customHeight="true" outlineLevel="0" collapsed="false">
      <c r="A19" s="32" t="str">
        <f aca="false">IF(Values_Entered_17,A18+1,"")</f>
        <v/>
      </c>
      <c r="B19" s="33" t="str">
        <f aca="false">IF(Pay_Num&lt;&gt;"",DATE(YEAR(Loan_Start_17),MONTH(Loan_Start_17)+(Pay_Num)*12/Num_Pmt_Per_Year,DAY(Loan_Start_17)),"")</f>
        <v/>
      </c>
      <c r="C19" s="36" t="str">
        <f aca="false">IF(Pay_Num&lt;&gt;"",I18,"")</f>
        <v/>
      </c>
      <c r="D19" s="36" t="str">
        <f aca="false">IF(Pay_Num&lt;&gt;"",Scheduled_Monthly_Payment,"")</f>
        <v/>
      </c>
      <c r="E19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19" s="36" t="e">
        <f aca="false">IF(AND(Pay_Num&lt;&gt;"",Sched_Pay+Extra_Pay&lt;Beg_Bal),Sched_Pay+Extra_Pay,IF(Pay_Num&lt;&gt;"",Beg_Bal,""))</f>
        <v>#VALUE!</v>
      </c>
      <c r="G19" s="36" t="str">
        <f aca="false">IF(Pay_Num&lt;&gt;"",Total_Pay-Int,"")</f>
        <v/>
      </c>
      <c r="H19" s="36" t="str">
        <f aca="false">IF(Pay_Num&lt;&gt;"",Beg_Bal*Interest_Rate_17/Num_Pmt_Per_Year,"")</f>
        <v/>
      </c>
      <c r="I19" s="36" t="e">
        <f aca="false">IF(AND(Pay_Num&lt;&gt;"",Sched_Pay+Extra_Pay&lt;Beg_Bal),Beg_Bal-Princ,IF(Pay_Num&lt;&gt;"",0,""))</f>
        <v>#VALUE!</v>
      </c>
    </row>
    <row r="20" s="29" customFormat="true" ht="12.75" hidden="false" customHeight="true" outlineLevel="0" collapsed="false">
      <c r="A20" s="32" t="str">
        <f aca="false">IF(Values_Entered_17,A19+1,"")</f>
        <v/>
      </c>
      <c r="B20" s="33" t="str">
        <f aca="false">IF(Pay_Num&lt;&gt;"",DATE(YEAR(Loan_Start_17),MONTH(Loan_Start_17)+(Pay_Num)*12/Num_Pmt_Per_Year,DAY(Loan_Start_17)),"")</f>
        <v/>
      </c>
      <c r="C20" s="36" t="str">
        <f aca="false">IF(Pay_Num&lt;&gt;"",I19,"")</f>
        <v/>
      </c>
      <c r="D20" s="36" t="str">
        <f aca="false">IF(Pay_Num&lt;&gt;"",Scheduled_Monthly_Payment,"")</f>
        <v/>
      </c>
      <c r="E20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0" s="36" t="e">
        <f aca="false">IF(AND(Pay_Num&lt;&gt;"",Sched_Pay+Extra_Pay&lt;Beg_Bal),Sched_Pay+Extra_Pay,IF(Pay_Num&lt;&gt;"",Beg_Bal,""))</f>
        <v>#VALUE!</v>
      </c>
      <c r="G20" s="36" t="str">
        <f aca="false">IF(Pay_Num&lt;&gt;"",Total_Pay-Int,"")</f>
        <v/>
      </c>
      <c r="H20" s="36" t="str">
        <f aca="false">IF(Pay_Num&lt;&gt;"",Beg_Bal*Interest_Rate_17/Num_Pmt_Per_Year,"")</f>
        <v/>
      </c>
      <c r="I20" s="36" t="e">
        <f aca="false">IF(AND(Pay_Num&lt;&gt;"",Sched_Pay+Extra_Pay&lt;Beg_Bal),Beg_Bal-Princ,IF(Pay_Num&lt;&gt;"",0,""))</f>
        <v>#VALUE!</v>
      </c>
    </row>
    <row r="21" s="29" customFormat="true" ht="12.75" hidden="false" customHeight="false" outlineLevel="0" collapsed="false">
      <c r="A21" s="32" t="str">
        <f aca="false">IF(Values_Entered_17,A20+1,"")</f>
        <v/>
      </c>
      <c r="B21" s="33" t="str">
        <f aca="false">IF(Pay_Num&lt;&gt;"",DATE(YEAR(Loan_Start_17),MONTH(Loan_Start_17)+(Pay_Num)*12/Num_Pmt_Per_Year,DAY(Loan_Start_17)),"")</f>
        <v/>
      </c>
      <c r="C21" s="36" t="str">
        <f aca="false">IF(Pay_Num&lt;&gt;"",I20,"")</f>
        <v/>
      </c>
      <c r="D21" s="36" t="str">
        <f aca="false">IF(Pay_Num&lt;&gt;"",Scheduled_Monthly_Payment,"")</f>
        <v/>
      </c>
      <c r="E21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1" s="36" t="e">
        <f aca="false">IF(AND(Pay_Num&lt;&gt;"",Sched_Pay+Extra_Pay&lt;Beg_Bal),Sched_Pay+Extra_Pay,IF(Pay_Num&lt;&gt;"",Beg_Bal,""))</f>
        <v>#VALUE!</v>
      </c>
      <c r="G21" s="36" t="str">
        <f aca="false">IF(Pay_Num&lt;&gt;"",Total_Pay-Int,"")</f>
        <v/>
      </c>
      <c r="H21" s="36" t="str">
        <f aca="false">IF(Pay_Num&lt;&gt;"",Beg_Bal*Interest_Rate_17/Num_Pmt_Per_Year,"")</f>
        <v/>
      </c>
      <c r="I21" s="36" t="e">
        <f aca="false">IF(AND(Pay_Num&lt;&gt;"",Sched_Pay+Extra_Pay&lt;Beg_Bal),Beg_Bal-Princ,IF(Pay_Num&lt;&gt;"",0,""))</f>
        <v>#VALUE!</v>
      </c>
    </row>
    <row r="22" s="29" customFormat="true" ht="12.75" hidden="false" customHeight="false" outlineLevel="0" collapsed="false">
      <c r="A22" s="32" t="str">
        <f aca="false">IF(Values_Entered_17,A21+1,"")</f>
        <v/>
      </c>
      <c r="B22" s="33" t="str">
        <f aca="false">IF(Pay_Num&lt;&gt;"",DATE(YEAR(Loan_Start_17),MONTH(Loan_Start_17)+(Pay_Num)*12/Num_Pmt_Per_Year,DAY(Loan_Start_17)),"")</f>
        <v/>
      </c>
      <c r="C22" s="36" t="str">
        <f aca="false">IF(Pay_Num&lt;&gt;"",I21,"")</f>
        <v/>
      </c>
      <c r="D22" s="36" t="str">
        <f aca="false">IF(Pay_Num&lt;&gt;"",Scheduled_Monthly_Payment,"")</f>
        <v/>
      </c>
      <c r="E22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2" s="36" t="e">
        <f aca="false">IF(AND(Pay_Num&lt;&gt;"",Sched_Pay+Extra_Pay&lt;Beg_Bal),Sched_Pay+Extra_Pay,IF(Pay_Num&lt;&gt;"",Beg_Bal,""))</f>
        <v>#VALUE!</v>
      </c>
      <c r="G22" s="36" t="str">
        <f aca="false">IF(Pay_Num&lt;&gt;"",Total_Pay-Int,"")</f>
        <v/>
      </c>
      <c r="H22" s="36" t="str">
        <f aca="false">IF(Pay_Num&lt;&gt;"",Beg_Bal*Interest_Rate_17/Num_Pmt_Per_Year,"")</f>
        <v/>
      </c>
      <c r="I22" s="36" t="e">
        <f aca="false">IF(AND(Pay_Num&lt;&gt;"",Sched_Pay+Extra_Pay&lt;Beg_Bal),Beg_Bal-Princ,IF(Pay_Num&lt;&gt;"",0,""))</f>
        <v>#VALUE!</v>
      </c>
    </row>
    <row r="23" customFormat="false" ht="12.75" hidden="false" customHeight="false" outlineLevel="0" collapsed="false">
      <c r="A23" s="32" t="str">
        <f aca="false">IF(Values_Entered_17,A22+1,"")</f>
        <v/>
      </c>
      <c r="B23" s="33" t="str">
        <f aca="false">IF(Pay_Num&lt;&gt;"",DATE(YEAR(Loan_Start_17),MONTH(Loan_Start_17)+(Pay_Num)*12/Num_Pmt_Per_Year,DAY(Loan_Start_17)),"")</f>
        <v/>
      </c>
      <c r="C23" s="36" t="str">
        <f aca="false">IF(Pay_Num&lt;&gt;"",I22,"")</f>
        <v/>
      </c>
      <c r="D23" s="36" t="str">
        <f aca="false">IF(Pay_Num&lt;&gt;"",Scheduled_Monthly_Payment,"")</f>
        <v/>
      </c>
      <c r="E23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3" s="36" t="e">
        <f aca="false">IF(AND(Pay_Num&lt;&gt;"",Sched_Pay+Extra_Pay&lt;Beg_Bal),Sched_Pay+Extra_Pay,IF(Pay_Num&lt;&gt;"",Beg_Bal,""))</f>
        <v>#VALUE!</v>
      </c>
      <c r="G23" s="36" t="str">
        <f aca="false">IF(Pay_Num&lt;&gt;"",Total_Pay-Int,"")</f>
        <v/>
      </c>
      <c r="H23" s="36" t="str">
        <f aca="false">IF(Pay_Num&lt;&gt;"",Beg_Bal*Interest_Rate_17/Num_Pmt_Per_Year,"")</f>
        <v/>
      </c>
      <c r="I23" s="36" t="e">
        <f aca="false">IF(AND(Pay_Num&lt;&gt;"",Sched_Pay+Extra_Pay&lt;Beg_Bal),Beg_Bal-Princ,IF(Pay_Num&lt;&gt;"",0,""))</f>
        <v>#VALUE!</v>
      </c>
      <c r="J23" s="29"/>
      <c r="K23" s="29"/>
    </row>
    <row r="24" customFormat="false" ht="12.75" hidden="false" customHeight="false" outlineLevel="0" collapsed="false">
      <c r="A24" s="32" t="str">
        <f aca="false">IF(Values_Entered_17,A23+1,"")</f>
        <v/>
      </c>
      <c r="B24" s="33" t="str">
        <f aca="false">IF(Pay_Num&lt;&gt;"",DATE(YEAR(Loan_Start_17),MONTH(Loan_Start_17)+(Pay_Num)*12/Num_Pmt_Per_Year,DAY(Loan_Start_17)),"")</f>
        <v/>
      </c>
      <c r="C24" s="36" t="str">
        <f aca="false">IF(Pay_Num&lt;&gt;"",I23,"")</f>
        <v/>
      </c>
      <c r="D24" s="36" t="str">
        <f aca="false">IF(Pay_Num&lt;&gt;"",Scheduled_Monthly_Payment,"")</f>
        <v/>
      </c>
      <c r="E24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4" s="36" t="e">
        <f aca="false">IF(AND(Pay_Num&lt;&gt;"",Sched_Pay+Extra_Pay&lt;Beg_Bal),Sched_Pay+Extra_Pay,IF(Pay_Num&lt;&gt;"",Beg_Bal,""))</f>
        <v>#VALUE!</v>
      </c>
      <c r="G24" s="36" t="str">
        <f aca="false">IF(Pay_Num&lt;&gt;"",Total_Pay-Int,"")</f>
        <v/>
      </c>
      <c r="H24" s="36" t="str">
        <f aca="false">IF(Pay_Num&lt;&gt;"",Beg_Bal*Interest_Rate_17/Num_Pmt_Per_Year,"")</f>
        <v/>
      </c>
      <c r="I24" s="36" t="e">
        <f aca="false">IF(AND(Pay_Num&lt;&gt;"",Sched_Pay+Extra_Pay&lt;Beg_Bal),Beg_Bal-Princ,IF(Pay_Num&lt;&gt;"",0,""))</f>
        <v>#VALUE!</v>
      </c>
      <c r="J24" s="29"/>
      <c r="K24" s="29"/>
    </row>
    <row r="25" customFormat="false" ht="12.75" hidden="false" customHeight="false" outlineLevel="0" collapsed="false">
      <c r="A25" s="32" t="str">
        <f aca="false">IF(Values_Entered_17,A24+1,"")</f>
        <v/>
      </c>
      <c r="B25" s="33" t="str">
        <f aca="false">IF(Pay_Num&lt;&gt;"",DATE(YEAR(Loan_Start_17),MONTH(Loan_Start_17)+(Pay_Num)*12/Num_Pmt_Per_Year,DAY(Loan_Start_17)),"")</f>
        <v/>
      </c>
      <c r="C25" s="36" t="str">
        <f aca="false">IF(Pay_Num&lt;&gt;"",I24,"")</f>
        <v/>
      </c>
      <c r="D25" s="36" t="str">
        <f aca="false">IF(Pay_Num&lt;&gt;"",Scheduled_Monthly_Payment,"")</f>
        <v/>
      </c>
      <c r="E25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5" s="36" t="e">
        <f aca="false">IF(AND(Pay_Num&lt;&gt;"",Sched_Pay+Extra_Pay&lt;Beg_Bal),Sched_Pay+Extra_Pay,IF(Pay_Num&lt;&gt;"",Beg_Bal,""))</f>
        <v>#VALUE!</v>
      </c>
      <c r="G25" s="36" t="str">
        <f aca="false">IF(Pay_Num&lt;&gt;"",Total_Pay-Int,"")</f>
        <v/>
      </c>
      <c r="H25" s="36" t="str">
        <f aca="false">IF(Pay_Num&lt;&gt;"",Beg_Bal*Interest_Rate_17/Num_Pmt_Per_Year,"")</f>
        <v/>
      </c>
      <c r="I25" s="36" t="e">
        <f aca="false">IF(AND(Pay_Num&lt;&gt;"",Sched_Pay+Extra_Pay&lt;Beg_Bal),Beg_Bal-Princ,IF(Pay_Num&lt;&gt;"",0,""))</f>
        <v>#VALUE!</v>
      </c>
      <c r="J25" s="29"/>
      <c r="K25" s="29"/>
    </row>
    <row r="26" customFormat="false" ht="12.75" hidden="false" customHeight="false" outlineLevel="0" collapsed="false">
      <c r="A26" s="32" t="str">
        <f aca="false">IF(Values_Entered_17,A25+1,"")</f>
        <v/>
      </c>
      <c r="B26" s="33" t="str">
        <f aca="false">IF(Pay_Num&lt;&gt;"",DATE(YEAR(Loan_Start_17),MONTH(Loan_Start_17)+(Pay_Num)*12/Num_Pmt_Per_Year,DAY(Loan_Start_17)),"")</f>
        <v/>
      </c>
      <c r="C26" s="36" t="str">
        <f aca="false">IF(Pay_Num&lt;&gt;"",I25,"")</f>
        <v/>
      </c>
      <c r="D26" s="36" t="str">
        <f aca="false">IF(Pay_Num&lt;&gt;"",Scheduled_Monthly_Payment,"")</f>
        <v/>
      </c>
      <c r="E26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6" s="36" t="e">
        <f aca="false">IF(AND(Pay_Num&lt;&gt;"",Sched_Pay+Extra_Pay&lt;Beg_Bal),Sched_Pay+Extra_Pay,IF(Pay_Num&lt;&gt;"",Beg_Bal,""))</f>
        <v>#VALUE!</v>
      </c>
      <c r="G26" s="36" t="str">
        <f aca="false">IF(Pay_Num&lt;&gt;"",Total_Pay-Int,"")</f>
        <v/>
      </c>
      <c r="H26" s="36" t="str">
        <f aca="false">IF(Pay_Num&lt;&gt;"",Beg_Bal*Interest_Rate_17/Num_Pmt_Per_Year,"")</f>
        <v/>
      </c>
      <c r="I26" s="36" t="e">
        <f aca="false">IF(AND(Pay_Num&lt;&gt;"",Sched_Pay+Extra_Pay&lt;Beg_Bal),Beg_Bal-Princ,IF(Pay_Num&lt;&gt;"",0,""))</f>
        <v>#VALUE!</v>
      </c>
      <c r="J26" s="29"/>
      <c r="K26" s="29"/>
    </row>
    <row r="27" customFormat="false" ht="12.75" hidden="false" customHeight="false" outlineLevel="0" collapsed="false">
      <c r="A27" s="32" t="str">
        <f aca="false">IF(Values_Entered_17,A26+1,"")</f>
        <v/>
      </c>
      <c r="B27" s="33" t="str">
        <f aca="false">IF(Pay_Num&lt;&gt;"",DATE(YEAR(Loan_Start_17),MONTH(Loan_Start_17)+(Pay_Num)*12/Num_Pmt_Per_Year,DAY(Loan_Start_17)),"")</f>
        <v/>
      </c>
      <c r="C27" s="36" t="str">
        <f aca="false">IF(Pay_Num&lt;&gt;"",I26,"")</f>
        <v/>
      </c>
      <c r="D27" s="36" t="str">
        <f aca="false">IF(Pay_Num&lt;&gt;"",Scheduled_Monthly_Payment,"")</f>
        <v/>
      </c>
      <c r="E27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7" s="36" t="e">
        <f aca="false">IF(AND(Pay_Num&lt;&gt;"",Sched_Pay+Extra_Pay&lt;Beg_Bal),Sched_Pay+Extra_Pay,IF(Pay_Num&lt;&gt;"",Beg_Bal,""))</f>
        <v>#VALUE!</v>
      </c>
      <c r="G27" s="36" t="str">
        <f aca="false">IF(Pay_Num&lt;&gt;"",Total_Pay-Int,"")</f>
        <v/>
      </c>
      <c r="H27" s="36" t="str">
        <f aca="false">IF(Pay_Num&lt;&gt;"",Beg_Bal*Interest_Rate_17/Num_Pmt_Per_Year,"")</f>
        <v/>
      </c>
      <c r="I27" s="36" t="e">
        <f aca="false">IF(AND(Pay_Num&lt;&gt;"",Sched_Pay+Extra_Pay&lt;Beg_Bal),Beg_Bal-Princ,IF(Pay_Num&lt;&gt;"",0,""))</f>
        <v>#VALUE!</v>
      </c>
      <c r="J27" s="29"/>
      <c r="K27" s="29"/>
    </row>
    <row r="28" customFormat="false" ht="12.75" hidden="false" customHeight="false" outlineLevel="0" collapsed="false">
      <c r="A28" s="32" t="str">
        <f aca="false">IF(Values_Entered_17,A27+1,"")</f>
        <v/>
      </c>
      <c r="B28" s="33" t="str">
        <f aca="false">IF(Pay_Num&lt;&gt;"",DATE(YEAR(Loan_Start_17),MONTH(Loan_Start_17)+(Pay_Num)*12/Num_Pmt_Per_Year,DAY(Loan_Start_17)),"")</f>
        <v/>
      </c>
      <c r="C28" s="36" t="str">
        <f aca="false">IF(Pay_Num&lt;&gt;"",I27,"")</f>
        <v/>
      </c>
      <c r="D28" s="36" t="str">
        <f aca="false">IF(Pay_Num&lt;&gt;"",Scheduled_Monthly_Payment,"")</f>
        <v/>
      </c>
      <c r="E28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8" s="36" t="e">
        <f aca="false">IF(AND(Pay_Num&lt;&gt;"",Sched_Pay+Extra_Pay&lt;Beg_Bal),Sched_Pay+Extra_Pay,IF(Pay_Num&lt;&gt;"",Beg_Bal,""))</f>
        <v>#VALUE!</v>
      </c>
      <c r="G28" s="36" t="str">
        <f aca="false">IF(Pay_Num&lt;&gt;"",Total_Pay-Int,"")</f>
        <v/>
      </c>
      <c r="H28" s="36" t="str">
        <f aca="false">IF(Pay_Num&lt;&gt;"",Beg_Bal*Interest_Rate_17/Num_Pmt_Per_Year,"")</f>
        <v/>
      </c>
      <c r="I28" s="36" t="e">
        <f aca="false">IF(AND(Pay_Num&lt;&gt;"",Sched_Pay+Extra_Pay&lt;Beg_Bal),Beg_Bal-Princ,IF(Pay_Num&lt;&gt;"",0,""))</f>
        <v>#VALUE!</v>
      </c>
      <c r="J28" s="29"/>
      <c r="K28" s="29"/>
    </row>
    <row r="29" customFormat="false" ht="12.75" hidden="false" customHeight="false" outlineLevel="0" collapsed="false">
      <c r="A29" s="32" t="str">
        <f aca="false">IF(Values_Entered_17,A28+1,"")</f>
        <v/>
      </c>
      <c r="B29" s="33" t="str">
        <f aca="false">IF(Pay_Num&lt;&gt;"",DATE(YEAR(Loan_Start_17),MONTH(Loan_Start_17)+(Pay_Num)*12/Num_Pmt_Per_Year,DAY(Loan_Start_17)),"")</f>
        <v/>
      </c>
      <c r="C29" s="36" t="str">
        <f aca="false">IF(Pay_Num&lt;&gt;"",I28,"")</f>
        <v/>
      </c>
      <c r="D29" s="36" t="str">
        <f aca="false">IF(Pay_Num&lt;&gt;"",Scheduled_Monthly_Payment,"")</f>
        <v/>
      </c>
      <c r="E29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9" s="36" t="e">
        <f aca="false">IF(AND(Pay_Num&lt;&gt;"",Sched_Pay+Extra_Pay&lt;Beg_Bal),Sched_Pay+Extra_Pay,IF(Pay_Num&lt;&gt;"",Beg_Bal,""))</f>
        <v>#VALUE!</v>
      </c>
      <c r="G29" s="36" t="str">
        <f aca="false">IF(Pay_Num&lt;&gt;"",Total_Pay-Int,"")</f>
        <v/>
      </c>
      <c r="H29" s="36" t="str">
        <f aca="false">IF(Pay_Num&lt;&gt;"",Beg_Bal*Interest_Rate_17/Num_Pmt_Per_Year,"")</f>
        <v/>
      </c>
      <c r="I29" s="36" t="e">
        <f aca="false">IF(AND(Pay_Num&lt;&gt;"",Sched_Pay+Extra_Pay&lt;Beg_Bal),Beg_Bal-Princ,IF(Pay_Num&lt;&gt;"",0,""))</f>
        <v>#VALUE!</v>
      </c>
      <c r="J29" s="29"/>
      <c r="K29" s="29"/>
    </row>
    <row r="30" customFormat="false" ht="12.75" hidden="false" customHeight="false" outlineLevel="0" collapsed="false">
      <c r="A30" s="32" t="str">
        <f aca="false">IF(Values_Entered_17,A29+1,"")</f>
        <v/>
      </c>
      <c r="B30" s="33" t="str">
        <f aca="false">IF(Pay_Num&lt;&gt;"",DATE(YEAR(Loan_Start_17),MONTH(Loan_Start_17)+(Pay_Num)*12/Num_Pmt_Per_Year,DAY(Loan_Start_17)),"")</f>
        <v/>
      </c>
      <c r="C30" s="36" t="str">
        <f aca="false">IF(Pay_Num&lt;&gt;"",I29,"")</f>
        <v/>
      </c>
      <c r="D30" s="36" t="str">
        <f aca="false">IF(Pay_Num&lt;&gt;"",Scheduled_Monthly_Payment,"")</f>
        <v/>
      </c>
      <c r="E30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30" s="36" t="e">
        <f aca="false">IF(AND(Pay_Num&lt;&gt;"",Sched_Pay+Extra_Pay&lt;Beg_Bal),Sched_Pay+Extra_Pay,IF(Pay_Num&lt;&gt;"",Beg_Bal,""))</f>
        <v>#VALUE!</v>
      </c>
      <c r="G30" s="36" t="str">
        <f aca="false">IF(Pay_Num&lt;&gt;"",Total_Pay-Int,"")</f>
        <v/>
      </c>
      <c r="H30" s="36" t="str">
        <f aca="false">IF(Pay_Num&lt;&gt;"",Beg_Bal*Interest_Rate_17/Num_Pmt_Per_Year,"")</f>
        <v/>
      </c>
      <c r="I30" s="36" t="e">
        <f aca="false">IF(AND(Pay_Num&lt;&gt;"",Sched_Pay+Extra_Pay&lt;Beg_Bal),Beg_Bal-Princ,IF(Pay_Num&lt;&gt;"",0,""))</f>
        <v>#VALUE!</v>
      </c>
      <c r="J30" s="29"/>
      <c r="K30" s="29"/>
    </row>
    <row r="31" customFormat="false" ht="12.75" hidden="false" customHeight="false" outlineLevel="0" collapsed="false">
      <c r="A31" s="32" t="str">
        <f aca="false">IF(Values_Entered_17,A30+1,"")</f>
        <v/>
      </c>
      <c r="B31" s="33" t="str">
        <f aca="false">IF(Pay_Num&lt;&gt;"",DATE(YEAR(Loan_Start_17),MONTH(Loan_Start_17)+(Pay_Num)*12/Num_Pmt_Per_Year,DAY(Loan_Start_17)),"")</f>
        <v/>
      </c>
      <c r="C31" s="36" t="str">
        <f aca="false">IF(Pay_Num&lt;&gt;"",I30,"")</f>
        <v/>
      </c>
      <c r="D31" s="36" t="str">
        <f aca="false">IF(Pay_Num&lt;&gt;"",Scheduled_Monthly_Payment,"")</f>
        <v/>
      </c>
      <c r="E31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31" s="36" t="e">
        <f aca="false">IF(AND(Pay_Num&lt;&gt;"",Sched_Pay+Extra_Pay&lt;Beg_Bal),Sched_Pay+Extra_Pay,IF(Pay_Num&lt;&gt;"",Beg_Bal,""))</f>
        <v>#VALUE!</v>
      </c>
      <c r="G31" s="36" t="str">
        <f aca="false">IF(Pay_Num&lt;&gt;"",Total_Pay-Int,"")</f>
        <v/>
      </c>
      <c r="H31" s="36" t="str">
        <f aca="false">IF(Pay_Num&lt;&gt;"",Beg_Bal*Interest_Rate_17/Num_Pmt_Per_Year,"")</f>
        <v/>
      </c>
      <c r="I31" s="36" t="e">
        <f aca="false">IF(AND(Pay_Num&lt;&gt;"",Sched_Pay+Extra_Pay&lt;Beg_Bal),Beg_Bal-Princ,IF(Pay_Num&lt;&gt;"",0,""))</f>
        <v>#VALUE!</v>
      </c>
      <c r="J31" s="29"/>
      <c r="K31" s="29"/>
    </row>
    <row r="32" customFormat="false" ht="12.75" hidden="false" customHeight="false" outlineLevel="0" collapsed="false">
      <c r="A32" s="32" t="str">
        <f aca="false">IF(Values_Entered_17,A31+1,"")</f>
        <v/>
      </c>
      <c r="B32" s="33" t="str">
        <f aca="false">IF(Pay_Num&lt;&gt;"",DATE(YEAR(Loan_Start_17),MONTH(Loan_Start_17)+(Pay_Num)*12/Num_Pmt_Per_Year,DAY(Loan_Start_17)),"")</f>
        <v/>
      </c>
      <c r="C32" s="36" t="str">
        <f aca="false">IF(Pay_Num&lt;&gt;"",I31,"")</f>
        <v/>
      </c>
      <c r="D32" s="36" t="str">
        <f aca="false">IF(Pay_Num&lt;&gt;"",Scheduled_Monthly_Payment,"")</f>
        <v/>
      </c>
      <c r="E32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32" s="36" t="e">
        <f aca="false">IF(AND(Pay_Num&lt;&gt;"",Sched_Pay+Extra_Pay&lt;Beg_Bal),Sched_Pay+Extra_Pay,IF(Pay_Num&lt;&gt;"",Beg_Bal,""))</f>
        <v>#VALUE!</v>
      </c>
      <c r="G32" s="36" t="str">
        <f aca="false">IF(Pay_Num&lt;&gt;"",Total_Pay-Int,"")</f>
        <v/>
      </c>
      <c r="H32" s="36" t="str">
        <f aca="false">IF(Pay_Num&lt;&gt;"",Beg_Bal*Interest_Rate_17/Num_Pmt_Per_Year,"")</f>
        <v/>
      </c>
      <c r="I32" s="36" t="e">
        <f aca="false">IF(AND(Pay_Num&lt;&gt;"",Sched_Pay+Extra_Pay&lt;Beg_Bal),Beg_Bal-Princ,IF(Pay_Num&lt;&gt;"",0,""))</f>
        <v>#VALUE!</v>
      </c>
      <c r="J32" s="29"/>
      <c r="K32" s="29"/>
    </row>
    <row r="33" customFormat="false" ht="12.75" hidden="false" customHeight="false" outlineLevel="0" collapsed="false">
      <c r="A33" s="32" t="str">
        <f aca="false">IF(Values_Entered_17,A32+1,"")</f>
        <v/>
      </c>
      <c r="B33" s="33" t="str">
        <f aca="false">IF(Pay_Num&lt;&gt;"",DATE(YEAR(Loan_Start_17),MONTH(Loan_Start_17)+(Pay_Num)*12/Num_Pmt_Per_Year,DAY(Loan_Start_17)),"")</f>
        <v/>
      </c>
      <c r="C33" s="36" t="str">
        <f aca="false">IF(Pay_Num&lt;&gt;"",I32,"")</f>
        <v/>
      </c>
      <c r="D33" s="36" t="str">
        <f aca="false">IF(Pay_Num&lt;&gt;"",Scheduled_Monthly_Payment,"")</f>
        <v/>
      </c>
      <c r="E33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33" s="36" t="e">
        <f aca="false">IF(AND(Pay_Num&lt;&gt;"",Sched_Pay+Extra_Pay&lt;Beg_Bal),Sched_Pay+Extra_Pay,IF(Pay_Num&lt;&gt;"",Beg_Bal,""))</f>
        <v>#VALUE!</v>
      </c>
      <c r="G33" s="36" t="str">
        <f aca="false">IF(Pay_Num&lt;&gt;"",Total_Pay-Int,"")</f>
        <v/>
      </c>
      <c r="H33" s="36" t="str">
        <f aca="false">IF(Pay_Num&lt;&gt;"",Beg_Bal*Interest_Rate_17/Num_Pmt_Per_Year,"")</f>
        <v/>
      </c>
      <c r="I33" s="36" t="e">
        <f aca="false">IF(AND(Pay_Num&lt;&gt;"",Sched_Pay+Extra_Pay&lt;Beg_Bal),Beg_Bal-Princ,IF(Pay_Num&lt;&gt;"",0,""))</f>
        <v>#VALUE!</v>
      </c>
      <c r="J33" s="29"/>
      <c r="K33" s="29"/>
    </row>
    <row r="34" customFormat="false" ht="12.75" hidden="false" customHeight="false" outlineLevel="0" collapsed="false">
      <c r="A34" s="32" t="str">
        <f aca="false">IF(Values_Entered_17,A33+1,"")</f>
        <v/>
      </c>
      <c r="B34" s="33" t="str">
        <f aca="false">IF(Pay_Num&lt;&gt;"",DATE(YEAR(Loan_Start_17),MONTH(Loan_Start_17)+(Pay_Num)*12/Num_Pmt_Per_Year,DAY(Loan_Start_17)),"")</f>
        <v/>
      </c>
      <c r="C34" s="36" t="str">
        <f aca="false">IF(Pay_Num&lt;&gt;"",I33,"")</f>
        <v/>
      </c>
      <c r="D34" s="36" t="str">
        <f aca="false">IF(Pay_Num&lt;&gt;"",Scheduled_Monthly_Payment,"")</f>
        <v/>
      </c>
      <c r="E34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34" s="36" t="e">
        <f aca="false">IF(AND(Pay_Num&lt;&gt;"",Sched_Pay+Extra_Pay&lt;Beg_Bal),Sched_Pay+Extra_Pay,IF(Pay_Num&lt;&gt;"",Beg_Bal,""))</f>
        <v>#VALUE!</v>
      </c>
      <c r="G34" s="36" t="str">
        <f aca="false">IF(Pay_Num&lt;&gt;"",Total_Pay-Int,"")</f>
        <v/>
      </c>
      <c r="H34" s="36" t="str">
        <f aca="false">IF(Pay_Num&lt;&gt;"",Beg_Bal*Interest_Rate_17/Num_Pmt_Per_Year,"")</f>
        <v/>
      </c>
      <c r="I34" s="36" t="e">
        <f aca="false">IF(AND(Pay_Num&lt;&gt;"",Sched_Pay+Extra_Pay&lt;Beg_Bal),Beg_Bal-Princ,IF(Pay_Num&lt;&gt;"",0,""))</f>
        <v>#VALUE!</v>
      </c>
      <c r="J34" s="29"/>
      <c r="K34" s="29"/>
    </row>
    <row r="35" customFormat="false" ht="12.75" hidden="false" customHeight="false" outlineLevel="0" collapsed="false">
      <c r="A35" s="32" t="str">
        <f aca="false">IF(Values_Entered_17,A34+1,"")</f>
        <v/>
      </c>
      <c r="B35" s="33" t="str">
        <f aca="false">IF(Pay_Num&lt;&gt;"",DATE(YEAR(Loan_Start_17),MONTH(Loan_Start_17)+(Pay_Num)*12/Num_Pmt_Per_Year,DAY(Loan_Start_17)),"")</f>
        <v/>
      </c>
      <c r="C35" s="36" t="str">
        <f aca="false">IF(Pay_Num&lt;&gt;"",I34,"")</f>
        <v/>
      </c>
      <c r="D35" s="36" t="str">
        <f aca="false">IF(Pay_Num&lt;&gt;"",Scheduled_Monthly_Payment,"")</f>
        <v/>
      </c>
      <c r="E35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35" s="36" t="e">
        <f aca="false">IF(AND(Pay_Num&lt;&gt;"",Sched_Pay+Extra_Pay&lt;Beg_Bal),Sched_Pay+Extra_Pay,IF(Pay_Num&lt;&gt;"",Beg_Bal,""))</f>
        <v>#VALUE!</v>
      </c>
      <c r="G35" s="36" t="str">
        <f aca="false">IF(Pay_Num&lt;&gt;"",Total_Pay-Int,"")</f>
        <v/>
      </c>
      <c r="H35" s="36" t="str">
        <f aca="false">IF(Pay_Num&lt;&gt;"",Beg_Bal*Interest_Rate_17/Num_Pmt_Per_Year,"")</f>
        <v/>
      </c>
      <c r="I35" s="36" t="e">
        <f aca="false">IF(AND(Pay_Num&lt;&gt;"",Sched_Pay+Extra_Pay&lt;Beg_Bal),Beg_Bal-Princ,IF(Pay_Num&lt;&gt;"",0,""))</f>
        <v>#VALUE!</v>
      </c>
      <c r="J35" s="29"/>
      <c r="K35" s="29"/>
    </row>
    <row r="36" customFormat="false" ht="12.75" hidden="false" customHeight="false" outlineLevel="0" collapsed="false">
      <c r="A36" s="32" t="str">
        <f aca="false">IF(Values_Entered_17,A35+1,"")</f>
        <v/>
      </c>
      <c r="B36" s="33" t="str">
        <f aca="false">IF(Pay_Num&lt;&gt;"",DATE(YEAR(Loan_Start_17),MONTH(Loan_Start_17)+(Pay_Num)*12/Num_Pmt_Per_Year,DAY(Loan_Start_17)),"")</f>
        <v/>
      </c>
      <c r="C36" s="36" t="str">
        <f aca="false">IF(Pay_Num&lt;&gt;"",I35,"")</f>
        <v/>
      </c>
      <c r="D36" s="36" t="str">
        <f aca="false">IF(Pay_Num&lt;&gt;"",Scheduled_Monthly_Payment,"")</f>
        <v/>
      </c>
      <c r="E36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36" s="36" t="e">
        <f aca="false">IF(AND(Pay_Num&lt;&gt;"",Sched_Pay+Extra_Pay&lt;Beg_Bal),Sched_Pay+Extra_Pay,IF(Pay_Num&lt;&gt;"",Beg_Bal,""))</f>
        <v>#VALUE!</v>
      </c>
      <c r="G36" s="36" t="str">
        <f aca="false">IF(Pay_Num&lt;&gt;"",Total_Pay-Int,"")</f>
        <v/>
      </c>
      <c r="H36" s="36" t="str">
        <f aca="false">IF(Pay_Num&lt;&gt;"",Beg_Bal*Interest_Rate_17/Num_Pmt_Per_Year,"")</f>
        <v/>
      </c>
      <c r="I36" s="36" t="e">
        <f aca="false">IF(AND(Pay_Num&lt;&gt;"",Sched_Pay+Extra_Pay&lt;Beg_Bal),Beg_Bal-Princ,IF(Pay_Num&lt;&gt;"",0,""))</f>
        <v>#VALUE!</v>
      </c>
      <c r="J36" s="29"/>
      <c r="K36" s="29"/>
    </row>
    <row r="37" customFormat="false" ht="12.75" hidden="false" customHeight="false" outlineLevel="0" collapsed="false">
      <c r="A37" s="32" t="str">
        <f aca="false">IF(Values_Entered_17,A36+1,"")</f>
        <v/>
      </c>
      <c r="B37" s="33" t="str">
        <f aca="false">IF(Pay_Num&lt;&gt;"",DATE(YEAR(Loan_Start_17),MONTH(Loan_Start_17)+(Pay_Num)*12/Num_Pmt_Per_Year,DAY(Loan_Start_17)),"")</f>
        <v/>
      </c>
      <c r="C37" s="36" t="str">
        <f aca="false">IF(Pay_Num&lt;&gt;"",I36,"")</f>
        <v/>
      </c>
      <c r="D37" s="36" t="str">
        <f aca="false">IF(Pay_Num&lt;&gt;"",Scheduled_Monthly_Payment,"")</f>
        <v/>
      </c>
      <c r="E37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37" s="36" t="e">
        <f aca="false">IF(AND(Pay_Num&lt;&gt;"",Sched_Pay+Extra_Pay&lt;Beg_Bal),Sched_Pay+Extra_Pay,IF(Pay_Num&lt;&gt;"",Beg_Bal,""))</f>
        <v>#VALUE!</v>
      </c>
      <c r="G37" s="36" t="str">
        <f aca="false">IF(Pay_Num&lt;&gt;"",Total_Pay-Int,"")</f>
        <v/>
      </c>
      <c r="H37" s="36" t="str">
        <f aca="false">IF(Pay_Num&lt;&gt;"",Beg_Bal*Interest_Rate_17/Num_Pmt_Per_Year,"")</f>
        <v/>
      </c>
      <c r="I37" s="36" t="e">
        <f aca="false">IF(AND(Pay_Num&lt;&gt;"",Sched_Pay+Extra_Pay&lt;Beg_Bal),Beg_Bal-Princ,IF(Pay_Num&lt;&gt;"",0,""))</f>
        <v>#VALUE!</v>
      </c>
      <c r="J37" s="29"/>
      <c r="K37" s="29"/>
    </row>
    <row r="38" customFormat="false" ht="12.75" hidden="false" customHeight="false" outlineLevel="0" collapsed="false">
      <c r="A38" s="32" t="str">
        <f aca="false">IF(Values_Entered_17,A37+1,"")</f>
        <v/>
      </c>
      <c r="B38" s="33" t="str">
        <f aca="false">IF(Pay_Num&lt;&gt;"",DATE(YEAR(Loan_Start_17),MONTH(Loan_Start_17)+(Pay_Num)*12/Num_Pmt_Per_Year,DAY(Loan_Start_17)),"")</f>
        <v/>
      </c>
      <c r="C38" s="36" t="str">
        <f aca="false">IF(Pay_Num&lt;&gt;"",I37,"")</f>
        <v/>
      </c>
      <c r="D38" s="36" t="str">
        <f aca="false">IF(Pay_Num&lt;&gt;"",Scheduled_Monthly_Payment,"")</f>
        <v/>
      </c>
      <c r="E38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38" s="36" t="e">
        <f aca="false">IF(AND(Pay_Num&lt;&gt;"",Sched_Pay+Extra_Pay&lt;Beg_Bal),Sched_Pay+Extra_Pay,IF(Pay_Num&lt;&gt;"",Beg_Bal,""))</f>
        <v>#VALUE!</v>
      </c>
      <c r="G38" s="36" t="str">
        <f aca="false">IF(Pay_Num&lt;&gt;"",Total_Pay-Int,"")</f>
        <v/>
      </c>
      <c r="H38" s="36" t="str">
        <f aca="false">IF(Pay_Num&lt;&gt;"",Beg_Bal*Interest_Rate_17/Num_Pmt_Per_Year,"")</f>
        <v/>
      </c>
      <c r="I38" s="36" t="e">
        <f aca="false">IF(AND(Pay_Num&lt;&gt;"",Sched_Pay+Extra_Pay&lt;Beg_Bal),Beg_Bal-Princ,IF(Pay_Num&lt;&gt;"",0,""))</f>
        <v>#VALUE!</v>
      </c>
      <c r="J38" s="29"/>
      <c r="K38" s="29"/>
    </row>
    <row r="39" customFormat="false" ht="12.75" hidden="false" customHeight="false" outlineLevel="0" collapsed="false">
      <c r="A39" s="32" t="str">
        <f aca="false">IF(Values_Entered_17,A38+1,"")</f>
        <v/>
      </c>
      <c r="B39" s="33" t="str">
        <f aca="false">IF(Pay_Num&lt;&gt;"",DATE(YEAR(Loan_Start_17),MONTH(Loan_Start_17)+(Pay_Num)*12/Num_Pmt_Per_Year,DAY(Loan_Start_17)),"")</f>
        <v/>
      </c>
      <c r="C39" s="36" t="str">
        <f aca="false">IF(Pay_Num&lt;&gt;"",I38,"")</f>
        <v/>
      </c>
      <c r="D39" s="36" t="str">
        <f aca="false">IF(Pay_Num&lt;&gt;"",Scheduled_Monthly_Payment,"")</f>
        <v/>
      </c>
      <c r="E39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39" s="36" t="e">
        <f aca="false">IF(AND(Pay_Num&lt;&gt;"",Sched_Pay+Extra_Pay&lt;Beg_Bal),Sched_Pay+Extra_Pay,IF(Pay_Num&lt;&gt;"",Beg_Bal,""))</f>
        <v>#VALUE!</v>
      </c>
      <c r="G39" s="36" t="str">
        <f aca="false">IF(Pay_Num&lt;&gt;"",Total_Pay-Int,"")</f>
        <v/>
      </c>
      <c r="H39" s="36" t="str">
        <f aca="false">IF(Pay_Num&lt;&gt;"",Beg_Bal*Interest_Rate_17/Num_Pmt_Per_Year,"")</f>
        <v/>
      </c>
      <c r="I39" s="36" t="e">
        <f aca="false">IF(AND(Pay_Num&lt;&gt;"",Sched_Pay+Extra_Pay&lt;Beg_Bal),Beg_Bal-Princ,IF(Pay_Num&lt;&gt;"",0,""))</f>
        <v>#VALUE!</v>
      </c>
      <c r="J39" s="29"/>
      <c r="K39" s="29"/>
    </row>
    <row r="40" customFormat="false" ht="12.75" hidden="false" customHeight="false" outlineLevel="0" collapsed="false">
      <c r="A40" s="32" t="str">
        <f aca="false">IF(Values_Entered_17,A39+1,"")</f>
        <v/>
      </c>
      <c r="B40" s="33" t="str">
        <f aca="false">IF(Pay_Num&lt;&gt;"",DATE(YEAR(Loan_Start_17),MONTH(Loan_Start_17)+(Pay_Num)*12/Num_Pmt_Per_Year,DAY(Loan_Start_17)),"")</f>
        <v/>
      </c>
      <c r="C40" s="36" t="str">
        <f aca="false">IF(Pay_Num&lt;&gt;"",I39,"")</f>
        <v/>
      </c>
      <c r="D40" s="36" t="str">
        <f aca="false">IF(Pay_Num&lt;&gt;"",Scheduled_Monthly_Payment,"")</f>
        <v/>
      </c>
      <c r="E40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40" s="36" t="e">
        <f aca="false">IF(AND(Pay_Num&lt;&gt;"",Sched_Pay+Extra_Pay&lt;Beg_Bal),Sched_Pay+Extra_Pay,IF(Pay_Num&lt;&gt;"",Beg_Bal,""))</f>
        <v>#VALUE!</v>
      </c>
      <c r="G40" s="36" t="str">
        <f aca="false">IF(Pay_Num&lt;&gt;"",Total_Pay-Int,"")</f>
        <v/>
      </c>
      <c r="H40" s="36" t="str">
        <f aca="false">IF(Pay_Num&lt;&gt;"",Beg_Bal*Interest_Rate_17/Num_Pmt_Per_Year,"")</f>
        <v/>
      </c>
      <c r="I40" s="36" t="e">
        <f aca="false">IF(AND(Pay_Num&lt;&gt;"",Sched_Pay+Extra_Pay&lt;Beg_Bal),Beg_Bal-Princ,IF(Pay_Num&lt;&gt;"",0,""))</f>
        <v>#VALUE!</v>
      </c>
      <c r="J40" s="29"/>
      <c r="K40" s="29"/>
    </row>
    <row r="41" customFormat="false" ht="12.75" hidden="false" customHeight="false" outlineLevel="0" collapsed="false">
      <c r="A41" s="32" t="str">
        <f aca="false">IF(Values_Entered_17,A40+1,"")</f>
        <v/>
      </c>
      <c r="B41" s="33" t="str">
        <f aca="false">IF(Pay_Num&lt;&gt;"",DATE(YEAR(Loan_Start_17),MONTH(Loan_Start_17)+(Pay_Num)*12/Num_Pmt_Per_Year,DAY(Loan_Start_17)),"")</f>
        <v/>
      </c>
      <c r="C41" s="36" t="str">
        <f aca="false">IF(Pay_Num&lt;&gt;"",I40,"")</f>
        <v/>
      </c>
      <c r="D41" s="36" t="str">
        <f aca="false">IF(Pay_Num&lt;&gt;"",Scheduled_Monthly_Payment,"")</f>
        <v/>
      </c>
      <c r="E41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41" s="36" t="e">
        <f aca="false">IF(AND(Pay_Num&lt;&gt;"",Sched_Pay+Extra_Pay&lt;Beg_Bal),Sched_Pay+Extra_Pay,IF(Pay_Num&lt;&gt;"",Beg_Bal,""))</f>
        <v>#VALUE!</v>
      </c>
      <c r="G41" s="36" t="str">
        <f aca="false">IF(Pay_Num&lt;&gt;"",Total_Pay-Int,"")</f>
        <v/>
      </c>
      <c r="H41" s="36" t="str">
        <f aca="false">IF(Pay_Num&lt;&gt;"",Beg_Bal*Interest_Rate_17/Num_Pmt_Per_Year,"")</f>
        <v/>
      </c>
      <c r="I41" s="36" t="e">
        <f aca="false">IF(AND(Pay_Num&lt;&gt;"",Sched_Pay+Extra_Pay&lt;Beg_Bal),Beg_Bal-Princ,IF(Pay_Num&lt;&gt;"",0,""))</f>
        <v>#VALUE!</v>
      </c>
      <c r="J41" s="29"/>
      <c r="K41" s="29"/>
    </row>
    <row r="42" customFormat="false" ht="12.75" hidden="false" customHeight="false" outlineLevel="0" collapsed="false">
      <c r="A42" s="32" t="str">
        <f aca="false">IF(Values_Entered_17,A41+1,"")</f>
        <v/>
      </c>
      <c r="B42" s="33" t="str">
        <f aca="false">IF(Pay_Num&lt;&gt;"",DATE(YEAR(Loan_Start_17),MONTH(Loan_Start_17)+(Pay_Num)*12/Num_Pmt_Per_Year,DAY(Loan_Start_17)),"")</f>
        <v/>
      </c>
      <c r="C42" s="36" t="str">
        <f aca="false">IF(Pay_Num&lt;&gt;"",I41,"")</f>
        <v/>
      </c>
      <c r="D42" s="36" t="str">
        <f aca="false">IF(Pay_Num&lt;&gt;"",Scheduled_Monthly_Payment,"")</f>
        <v/>
      </c>
      <c r="E42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42" s="36" t="e">
        <f aca="false">IF(AND(Pay_Num&lt;&gt;"",Sched_Pay+Extra_Pay&lt;Beg_Bal),Sched_Pay+Extra_Pay,IF(Pay_Num&lt;&gt;"",Beg_Bal,""))</f>
        <v>#VALUE!</v>
      </c>
      <c r="G42" s="36" t="str">
        <f aca="false">IF(Pay_Num&lt;&gt;"",Total_Pay-Int,"")</f>
        <v/>
      </c>
      <c r="H42" s="36" t="str">
        <f aca="false">IF(Pay_Num&lt;&gt;"",Beg_Bal*Interest_Rate_17/Num_Pmt_Per_Year,"")</f>
        <v/>
      </c>
      <c r="I42" s="36" t="e">
        <f aca="false">IF(AND(Pay_Num&lt;&gt;"",Sched_Pay+Extra_Pay&lt;Beg_Bal),Beg_Bal-Princ,IF(Pay_Num&lt;&gt;"",0,""))</f>
        <v>#VALUE!</v>
      </c>
      <c r="J42" s="29"/>
      <c r="K42" s="29"/>
    </row>
    <row r="43" customFormat="false" ht="12.75" hidden="false" customHeight="false" outlineLevel="0" collapsed="false">
      <c r="A43" s="32" t="str">
        <f aca="false">IF(Values_Entered_17,A42+1,"")</f>
        <v/>
      </c>
      <c r="B43" s="33" t="str">
        <f aca="false">IF(Pay_Num&lt;&gt;"",DATE(YEAR(Loan_Start_17),MONTH(Loan_Start_17)+(Pay_Num)*12/Num_Pmt_Per_Year,DAY(Loan_Start_17)),"")</f>
        <v/>
      </c>
      <c r="C43" s="36" t="str">
        <f aca="false">IF(Pay_Num&lt;&gt;"",I42,"")</f>
        <v/>
      </c>
      <c r="D43" s="36" t="str">
        <f aca="false">IF(Pay_Num&lt;&gt;"",Scheduled_Monthly_Payment,"")</f>
        <v/>
      </c>
      <c r="E43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43" s="36" t="e">
        <f aca="false">IF(AND(Pay_Num&lt;&gt;"",Sched_Pay+Extra_Pay&lt;Beg_Bal),Sched_Pay+Extra_Pay,IF(Pay_Num&lt;&gt;"",Beg_Bal,""))</f>
        <v>#VALUE!</v>
      </c>
      <c r="G43" s="36" t="str">
        <f aca="false">IF(Pay_Num&lt;&gt;"",Total_Pay-Int,"")</f>
        <v/>
      </c>
      <c r="H43" s="36" t="str">
        <f aca="false">IF(Pay_Num&lt;&gt;"",Beg_Bal*Interest_Rate_17/Num_Pmt_Per_Year,"")</f>
        <v/>
      </c>
      <c r="I43" s="36" t="e">
        <f aca="false">IF(AND(Pay_Num&lt;&gt;"",Sched_Pay+Extra_Pay&lt;Beg_Bal),Beg_Bal-Princ,IF(Pay_Num&lt;&gt;"",0,""))</f>
        <v>#VALUE!</v>
      </c>
      <c r="J43" s="29"/>
      <c r="K43" s="29"/>
    </row>
    <row r="44" customFormat="false" ht="12.75" hidden="false" customHeight="false" outlineLevel="0" collapsed="false">
      <c r="A44" s="32" t="str">
        <f aca="false">IF(Values_Entered_17,A43+1,"")</f>
        <v/>
      </c>
      <c r="B44" s="33" t="str">
        <f aca="false">IF(Pay_Num&lt;&gt;"",DATE(YEAR(Loan_Start_17),MONTH(Loan_Start_17)+(Pay_Num)*12/Num_Pmt_Per_Year,DAY(Loan_Start_17)),"")</f>
        <v/>
      </c>
      <c r="C44" s="36" t="str">
        <f aca="false">IF(Pay_Num&lt;&gt;"",I43,"")</f>
        <v/>
      </c>
      <c r="D44" s="36" t="str">
        <f aca="false">IF(Pay_Num&lt;&gt;"",Scheduled_Monthly_Payment,"")</f>
        <v/>
      </c>
      <c r="E44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44" s="36" t="e">
        <f aca="false">IF(AND(Pay_Num&lt;&gt;"",Sched_Pay+Extra_Pay&lt;Beg_Bal),Sched_Pay+Extra_Pay,IF(Pay_Num&lt;&gt;"",Beg_Bal,""))</f>
        <v>#VALUE!</v>
      </c>
      <c r="G44" s="36" t="str">
        <f aca="false">IF(Pay_Num&lt;&gt;"",Total_Pay-Int,"")</f>
        <v/>
      </c>
      <c r="H44" s="36" t="str">
        <f aca="false">IF(Pay_Num&lt;&gt;"",Beg_Bal*Interest_Rate_17/Num_Pmt_Per_Year,"")</f>
        <v/>
      </c>
      <c r="I44" s="36" t="e">
        <f aca="false">IF(AND(Pay_Num&lt;&gt;"",Sched_Pay+Extra_Pay&lt;Beg_Bal),Beg_Bal-Princ,IF(Pay_Num&lt;&gt;"",0,""))</f>
        <v>#VALUE!</v>
      </c>
      <c r="J44" s="29"/>
      <c r="K44" s="29"/>
    </row>
    <row r="45" customFormat="false" ht="12.75" hidden="false" customHeight="false" outlineLevel="0" collapsed="false">
      <c r="A45" s="32" t="str">
        <f aca="false">IF(Values_Entered_17,A44+1,"")</f>
        <v/>
      </c>
      <c r="B45" s="33" t="str">
        <f aca="false">IF(Pay_Num&lt;&gt;"",DATE(YEAR(Loan_Start_17),MONTH(Loan_Start_17)+(Pay_Num)*12/Num_Pmt_Per_Year,DAY(Loan_Start_17)),"")</f>
        <v/>
      </c>
      <c r="C45" s="36" t="str">
        <f aca="false">IF(Pay_Num&lt;&gt;"",I44,"")</f>
        <v/>
      </c>
      <c r="D45" s="36" t="str">
        <f aca="false">IF(Pay_Num&lt;&gt;"",Scheduled_Monthly_Payment,"")</f>
        <v/>
      </c>
      <c r="E45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45" s="36" t="e">
        <f aca="false">IF(AND(Pay_Num&lt;&gt;"",Sched_Pay+Extra_Pay&lt;Beg_Bal),Sched_Pay+Extra_Pay,IF(Pay_Num&lt;&gt;"",Beg_Bal,""))</f>
        <v>#VALUE!</v>
      </c>
      <c r="G45" s="36" t="str">
        <f aca="false">IF(Pay_Num&lt;&gt;"",Total_Pay-Int,"")</f>
        <v/>
      </c>
      <c r="H45" s="36" t="str">
        <f aca="false">IF(Pay_Num&lt;&gt;"",Beg_Bal*Interest_Rate_17/Num_Pmt_Per_Year,"")</f>
        <v/>
      </c>
      <c r="I45" s="36" t="e">
        <f aca="false">IF(AND(Pay_Num&lt;&gt;"",Sched_Pay+Extra_Pay&lt;Beg_Bal),Beg_Bal-Princ,IF(Pay_Num&lt;&gt;"",0,""))</f>
        <v>#VALUE!</v>
      </c>
      <c r="J45" s="29"/>
      <c r="K45" s="29"/>
    </row>
    <row r="46" customFormat="false" ht="12.75" hidden="false" customHeight="false" outlineLevel="0" collapsed="false">
      <c r="A46" s="32" t="str">
        <f aca="false">IF(Values_Entered_17,A45+1,"")</f>
        <v/>
      </c>
      <c r="B46" s="33" t="str">
        <f aca="false">IF(Pay_Num&lt;&gt;"",DATE(YEAR(Loan_Start_17),MONTH(Loan_Start_17)+(Pay_Num)*12/Num_Pmt_Per_Year,DAY(Loan_Start_17)),"")</f>
        <v/>
      </c>
      <c r="C46" s="36" t="str">
        <f aca="false">IF(Pay_Num&lt;&gt;"",I45,"")</f>
        <v/>
      </c>
      <c r="D46" s="36" t="str">
        <f aca="false">IF(Pay_Num&lt;&gt;"",Scheduled_Monthly_Payment,"")</f>
        <v/>
      </c>
      <c r="E46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46" s="36" t="e">
        <f aca="false">IF(AND(Pay_Num&lt;&gt;"",Sched_Pay+Extra_Pay&lt;Beg_Bal),Sched_Pay+Extra_Pay,IF(Pay_Num&lt;&gt;"",Beg_Bal,""))</f>
        <v>#VALUE!</v>
      </c>
      <c r="G46" s="36" t="str">
        <f aca="false">IF(Pay_Num&lt;&gt;"",Total_Pay-Int,"")</f>
        <v/>
      </c>
      <c r="H46" s="36" t="str">
        <f aca="false">IF(Pay_Num&lt;&gt;"",Beg_Bal*Interest_Rate_17/Num_Pmt_Per_Year,"")</f>
        <v/>
      </c>
      <c r="I46" s="36" t="e">
        <f aca="false">IF(AND(Pay_Num&lt;&gt;"",Sched_Pay+Extra_Pay&lt;Beg_Bal),Beg_Bal-Princ,IF(Pay_Num&lt;&gt;"",0,""))</f>
        <v>#VALUE!</v>
      </c>
      <c r="J46" s="29"/>
      <c r="K46" s="29"/>
    </row>
    <row r="47" customFormat="false" ht="12.75" hidden="false" customHeight="false" outlineLevel="0" collapsed="false">
      <c r="A47" s="32" t="str">
        <f aca="false">IF(Values_Entered_17,A46+1,"")</f>
        <v/>
      </c>
      <c r="B47" s="33" t="str">
        <f aca="false">IF(Pay_Num&lt;&gt;"",DATE(YEAR(Loan_Start_17),MONTH(Loan_Start_17)+(Pay_Num)*12/Num_Pmt_Per_Year,DAY(Loan_Start_17)),"")</f>
        <v/>
      </c>
      <c r="C47" s="36" t="str">
        <f aca="false">IF(Pay_Num&lt;&gt;"",I46,"")</f>
        <v/>
      </c>
      <c r="D47" s="36" t="str">
        <f aca="false">IF(Pay_Num&lt;&gt;"",Scheduled_Monthly_Payment,"")</f>
        <v/>
      </c>
      <c r="E47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47" s="36" t="e">
        <f aca="false">IF(AND(Pay_Num&lt;&gt;"",Sched_Pay+Extra_Pay&lt;Beg_Bal),Sched_Pay+Extra_Pay,IF(Pay_Num&lt;&gt;"",Beg_Bal,""))</f>
        <v>#VALUE!</v>
      </c>
      <c r="G47" s="36" t="str">
        <f aca="false">IF(Pay_Num&lt;&gt;"",Total_Pay-Int,"")</f>
        <v/>
      </c>
      <c r="H47" s="36" t="str">
        <f aca="false">IF(Pay_Num&lt;&gt;"",Beg_Bal*Interest_Rate_17/Num_Pmt_Per_Year,"")</f>
        <v/>
      </c>
      <c r="I47" s="36" t="e">
        <f aca="false">IF(AND(Pay_Num&lt;&gt;"",Sched_Pay+Extra_Pay&lt;Beg_Bal),Beg_Bal-Princ,IF(Pay_Num&lt;&gt;"",0,""))</f>
        <v>#VALUE!</v>
      </c>
      <c r="J47" s="29"/>
      <c r="K47" s="29"/>
    </row>
    <row r="48" customFormat="false" ht="12.75" hidden="false" customHeight="false" outlineLevel="0" collapsed="false">
      <c r="A48" s="32" t="str">
        <f aca="false">IF(Values_Entered_17,A47+1,"")</f>
        <v/>
      </c>
      <c r="B48" s="33" t="str">
        <f aca="false">IF(Pay_Num&lt;&gt;"",DATE(YEAR(Loan_Start_17),MONTH(Loan_Start_17)+(Pay_Num)*12/Num_Pmt_Per_Year,DAY(Loan_Start_17)),"")</f>
        <v/>
      </c>
      <c r="C48" s="36" t="str">
        <f aca="false">IF(Pay_Num&lt;&gt;"",I47,"")</f>
        <v/>
      </c>
      <c r="D48" s="36" t="str">
        <f aca="false">IF(Pay_Num&lt;&gt;"",Scheduled_Monthly_Payment,"")</f>
        <v/>
      </c>
      <c r="E48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48" s="36" t="e">
        <f aca="false">IF(AND(Pay_Num&lt;&gt;"",Sched_Pay+Extra_Pay&lt;Beg_Bal),Sched_Pay+Extra_Pay,IF(Pay_Num&lt;&gt;"",Beg_Bal,""))</f>
        <v>#VALUE!</v>
      </c>
      <c r="G48" s="36" t="str">
        <f aca="false">IF(Pay_Num&lt;&gt;"",Total_Pay-Int,"")</f>
        <v/>
      </c>
      <c r="H48" s="36" t="str">
        <f aca="false">IF(Pay_Num&lt;&gt;"",Beg_Bal*Interest_Rate_17/Num_Pmt_Per_Year,"")</f>
        <v/>
      </c>
      <c r="I48" s="36" t="e">
        <f aca="false">IF(AND(Pay_Num&lt;&gt;"",Sched_Pay+Extra_Pay&lt;Beg_Bal),Beg_Bal-Princ,IF(Pay_Num&lt;&gt;"",0,""))</f>
        <v>#VALUE!</v>
      </c>
      <c r="J48" s="29"/>
      <c r="K48" s="29"/>
    </row>
    <row r="49" customFormat="false" ht="12.75" hidden="false" customHeight="false" outlineLevel="0" collapsed="false">
      <c r="A49" s="32" t="str">
        <f aca="false">IF(Values_Entered_17,A48+1,"")</f>
        <v/>
      </c>
      <c r="B49" s="33" t="str">
        <f aca="false">IF(Pay_Num&lt;&gt;"",DATE(YEAR(Loan_Start_17),MONTH(Loan_Start_17)+(Pay_Num)*12/Num_Pmt_Per_Year,DAY(Loan_Start_17)),"")</f>
        <v/>
      </c>
      <c r="C49" s="36" t="str">
        <f aca="false">IF(Pay_Num&lt;&gt;"",I48,"")</f>
        <v/>
      </c>
      <c r="D49" s="36" t="str">
        <f aca="false">IF(Pay_Num&lt;&gt;"",Scheduled_Monthly_Payment,"")</f>
        <v/>
      </c>
      <c r="E49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49" s="36" t="e">
        <f aca="false">IF(AND(Pay_Num&lt;&gt;"",Sched_Pay+Extra_Pay&lt;Beg_Bal),Sched_Pay+Extra_Pay,IF(Pay_Num&lt;&gt;"",Beg_Bal,""))</f>
        <v>#VALUE!</v>
      </c>
      <c r="G49" s="36" t="str">
        <f aca="false">IF(Pay_Num&lt;&gt;"",Total_Pay-Int,"")</f>
        <v/>
      </c>
      <c r="H49" s="36" t="str">
        <f aca="false">IF(Pay_Num&lt;&gt;"",Beg_Bal*Interest_Rate_17/Num_Pmt_Per_Year,"")</f>
        <v/>
      </c>
      <c r="I49" s="36" t="e">
        <f aca="false">IF(AND(Pay_Num&lt;&gt;"",Sched_Pay+Extra_Pay&lt;Beg_Bal),Beg_Bal-Princ,IF(Pay_Num&lt;&gt;"",0,""))</f>
        <v>#VALUE!</v>
      </c>
      <c r="J49" s="29"/>
      <c r="K49" s="29"/>
    </row>
    <row r="50" customFormat="false" ht="12.75" hidden="false" customHeight="false" outlineLevel="0" collapsed="false">
      <c r="A50" s="32" t="str">
        <f aca="false">IF(Values_Entered_17,A49+1,"")</f>
        <v/>
      </c>
      <c r="B50" s="33" t="str">
        <f aca="false">IF(Pay_Num&lt;&gt;"",DATE(YEAR(Loan_Start_17),MONTH(Loan_Start_17)+(Pay_Num)*12/Num_Pmt_Per_Year,DAY(Loan_Start_17)),"")</f>
        <v/>
      </c>
      <c r="C50" s="36" t="str">
        <f aca="false">IF(Pay_Num&lt;&gt;"",I49,"")</f>
        <v/>
      </c>
      <c r="D50" s="36" t="str">
        <f aca="false">IF(Pay_Num&lt;&gt;"",Scheduled_Monthly_Payment,"")</f>
        <v/>
      </c>
      <c r="E50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50" s="36" t="e">
        <f aca="false">IF(AND(Pay_Num&lt;&gt;"",Sched_Pay+Extra_Pay&lt;Beg_Bal),Sched_Pay+Extra_Pay,IF(Pay_Num&lt;&gt;"",Beg_Bal,""))</f>
        <v>#VALUE!</v>
      </c>
      <c r="G50" s="36" t="str">
        <f aca="false">IF(Pay_Num&lt;&gt;"",Total_Pay-Int,"")</f>
        <v/>
      </c>
      <c r="H50" s="36" t="str">
        <f aca="false">IF(Pay_Num&lt;&gt;"",Beg_Bal*Interest_Rate_17/Num_Pmt_Per_Year,"")</f>
        <v/>
      </c>
      <c r="I50" s="36" t="e">
        <f aca="false">IF(AND(Pay_Num&lt;&gt;"",Sched_Pay+Extra_Pay&lt;Beg_Bal),Beg_Bal-Princ,IF(Pay_Num&lt;&gt;"",0,""))</f>
        <v>#VALUE!</v>
      </c>
      <c r="J50" s="29"/>
      <c r="K50" s="29"/>
    </row>
    <row r="51" customFormat="false" ht="12.75" hidden="false" customHeight="false" outlineLevel="0" collapsed="false">
      <c r="A51" s="32" t="str">
        <f aca="false">IF(Values_Entered_17,A50+1,"")</f>
        <v/>
      </c>
      <c r="B51" s="33" t="str">
        <f aca="false">IF(Pay_Num&lt;&gt;"",DATE(YEAR(Loan_Start_17),MONTH(Loan_Start_17)+(Pay_Num)*12/Num_Pmt_Per_Year,DAY(Loan_Start_17)),"")</f>
        <v/>
      </c>
      <c r="C51" s="36" t="str">
        <f aca="false">IF(Pay_Num&lt;&gt;"",I50,"")</f>
        <v/>
      </c>
      <c r="D51" s="36" t="str">
        <f aca="false">IF(Pay_Num&lt;&gt;"",Scheduled_Monthly_Payment,"")</f>
        <v/>
      </c>
      <c r="E51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51" s="36" t="e">
        <f aca="false">IF(AND(Pay_Num&lt;&gt;"",Sched_Pay+Extra_Pay&lt;Beg_Bal),Sched_Pay+Extra_Pay,IF(Pay_Num&lt;&gt;"",Beg_Bal,""))</f>
        <v>#VALUE!</v>
      </c>
      <c r="G51" s="36" t="str">
        <f aca="false">IF(Pay_Num&lt;&gt;"",Total_Pay-Int,"")</f>
        <v/>
      </c>
      <c r="H51" s="36" t="str">
        <f aca="false">IF(Pay_Num&lt;&gt;"",Beg_Bal*Interest_Rate_17/Num_Pmt_Per_Year,"")</f>
        <v/>
      </c>
      <c r="I51" s="36" t="e">
        <f aca="false">IF(AND(Pay_Num&lt;&gt;"",Sched_Pay+Extra_Pay&lt;Beg_Bal),Beg_Bal-Princ,IF(Pay_Num&lt;&gt;"",0,""))</f>
        <v>#VALUE!</v>
      </c>
      <c r="J51" s="29"/>
      <c r="K51" s="29"/>
    </row>
    <row r="52" customFormat="false" ht="12.75" hidden="false" customHeight="false" outlineLevel="0" collapsed="false">
      <c r="A52" s="32" t="str">
        <f aca="false">IF(Values_Entered_17,A51+1,"")</f>
        <v/>
      </c>
      <c r="B52" s="33" t="str">
        <f aca="false">IF(Pay_Num&lt;&gt;"",DATE(YEAR(Loan_Start_17),MONTH(Loan_Start_17)+(Pay_Num)*12/Num_Pmt_Per_Year,DAY(Loan_Start_17)),"")</f>
        <v/>
      </c>
      <c r="C52" s="36" t="str">
        <f aca="false">IF(Pay_Num&lt;&gt;"",I51,"")</f>
        <v/>
      </c>
      <c r="D52" s="36" t="str">
        <f aca="false">IF(Pay_Num&lt;&gt;"",Scheduled_Monthly_Payment,"")</f>
        <v/>
      </c>
      <c r="E52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52" s="36" t="e">
        <f aca="false">IF(AND(Pay_Num&lt;&gt;"",Sched_Pay+Extra_Pay&lt;Beg_Bal),Sched_Pay+Extra_Pay,IF(Pay_Num&lt;&gt;"",Beg_Bal,""))</f>
        <v>#VALUE!</v>
      </c>
      <c r="G52" s="36" t="str">
        <f aca="false">IF(Pay_Num&lt;&gt;"",Total_Pay-Int,"")</f>
        <v/>
      </c>
      <c r="H52" s="36" t="str">
        <f aca="false">IF(Pay_Num&lt;&gt;"",Beg_Bal*Interest_Rate_17/Num_Pmt_Per_Year,"")</f>
        <v/>
      </c>
      <c r="I52" s="36" t="e">
        <f aca="false">IF(AND(Pay_Num&lt;&gt;"",Sched_Pay+Extra_Pay&lt;Beg_Bal),Beg_Bal-Princ,IF(Pay_Num&lt;&gt;"",0,""))</f>
        <v>#VALUE!</v>
      </c>
      <c r="J52" s="29"/>
      <c r="K52" s="29"/>
    </row>
    <row r="53" customFormat="false" ht="12.75" hidden="false" customHeight="false" outlineLevel="0" collapsed="false">
      <c r="A53" s="32" t="str">
        <f aca="false">IF(Values_Entered_17,A52+1,"")</f>
        <v/>
      </c>
      <c r="B53" s="33" t="str">
        <f aca="false">IF(Pay_Num&lt;&gt;"",DATE(YEAR(Loan_Start_17),MONTH(Loan_Start_17)+(Pay_Num)*12/Num_Pmt_Per_Year,DAY(Loan_Start_17)),"")</f>
        <v/>
      </c>
      <c r="C53" s="36" t="str">
        <f aca="false">IF(Pay_Num&lt;&gt;"",I52,"")</f>
        <v/>
      </c>
      <c r="D53" s="36" t="str">
        <f aca="false">IF(Pay_Num&lt;&gt;"",Scheduled_Monthly_Payment,"")</f>
        <v/>
      </c>
      <c r="E53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53" s="36" t="e">
        <f aca="false">IF(AND(Pay_Num&lt;&gt;"",Sched_Pay+Extra_Pay&lt;Beg_Bal),Sched_Pay+Extra_Pay,IF(Pay_Num&lt;&gt;"",Beg_Bal,""))</f>
        <v>#VALUE!</v>
      </c>
      <c r="G53" s="36" t="str">
        <f aca="false">IF(Pay_Num&lt;&gt;"",Total_Pay-Int,"")</f>
        <v/>
      </c>
      <c r="H53" s="36" t="str">
        <f aca="false">IF(Pay_Num&lt;&gt;"",Beg_Bal*Interest_Rate_17/Num_Pmt_Per_Year,"")</f>
        <v/>
      </c>
      <c r="I53" s="36" t="e">
        <f aca="false">IF(AND(Pay_Num&lt;&gt;"",Sched_Pay+Extra_Pay&lt;Beg_Bal),Beg_Bal-Princ,IF(Pay_Num&lt;&gt;"",0,""))</f>
        <v>#VALUE!</v>
      </c>
      <c r="J53" s="29"/>
      <c r="K53" s="29"/>
    </row>
    <row r="54" customFormat="false" ht="12.75" hidden="false" customHeight="false" outlineLevel="0" collapsed="false">
      <c r="A54" s="32" t="str">
        <f aca="false">IF(Values_Entered_17,A53+1,"")</f>
        <v/>
      </c>
      <c r="B54" s="33" t="str">
        <f aca="false">IF(Pay_Num&lt;&gt;"",DATE(YEAR(Loan_Start_17),MONTH(Loan_Start_17)+(Pay_Num)*12/Num_Pmt_Per_Year,DAY(Loan_Start_17)),"")</f>
        <v/>
      </c>
      <c r="C54" s="36" t="str">
        <f aca="false">IF(Pay_Num&lt;&gt;"",I53,"")</f>
        <v/>
      </c>
      <c r="D54" s="36" t="str">
        <f aca="false">IF(Pay_Num&lt;&gt;"",Scheduled_Monthly_Payment,"")</f>
        <v/>
      </c>
      <c r="E54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54" s="36" t="e">
        <f aca="false">IF(AND(Pay_Num&lt;&gt;"",Sched_Pay+Extra_Pay&lt;Beg_Bal),Sched_Pay+Extra_Pay,IF(Pay_Num&lt;&gt;"",Beg_Bal,""))</f>
        <v>#VALUE!</v>
      </c>
      <c r="G54" s="36" t="str">
        <f aca="false">IF(Pay_Num&lt;&gt;"",Total_Pay-Int,"")</f>
        <v/>
      </c>
      <c r="H54" s="36" t="str">
        <f aca="false">IF(Pay_Num&lt;&gt;"",Beg_Bal*Interest_Rate_17/Num_Pmt_Per_Year,"")</f>
        <v/>
      </c>
      <c r="I54" s="36" t="e">
        <f aca="false">IF(AND(Pay_Num&lt;&gt;"",Sched_Pay+Extra_Pay&lt;Beg_Bal),Beg_Bal-Princ,IF(Pay_Num&lt;&gt;"",0,""))</f>
        <v>#VALUE!</v>
      </c>
      <c r="J54" s="29"/>
      <c r="K54" s="29"/>
    </row>
    <row r="55" customFormat="false" ht="12.75" hidden="false" customHeight="false" outlineLevel="0" collapsed="false">
      <c r="A55" s="32" t="str">
        <f aca="false">IF(Values_Entered_17,A54+1,"")</f>
        <v/>
      </c>
      <c r="B55" s="33" t="str">
        <f aca="false">IF(Pay_Num&lt;&gt;"",DATE(YEAR(Loan_Start_17),MONTH(Loan_Start_17)+(Pay_Num)*12/Num_Pmt_Per_Year,DAY(Loan_Start_17)),"")</f>
        <v/>
      </c>
      <c r="C55" s="36" t="str">
        <f aca="false">IF(Pay_Num&lt;&gt;"",I54,"")</f>
        <v/>
      </c>
      <c r="D55" s="36" t="str">
        <f aca="false">IF(Pay_Num&lt;&gt;"",Scheduled_Monthly_Payment,"")</f>
        <v/>
      </c>
      <c r="E55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55" s="36" t="e">
        <f aca="false">IF(AND(Pay_Num&lt;&gt;"",Sched_Pay+Extra_Pay&lt;Beg_Bal),Sched_Pay+Extra_Pay,IF(Pay_Num&lt;&gt;"",Beg_Bal,""))</f>
        <v>#VALUE!</v>
      </c>
      <c r="G55" s="36" t="str">
        <f aca="false">IF(Pay_Num&lt;&gt;"",Total_Pay-Int,"")</f>
        <v/>
      </c>
      <c r="H55" s="36" t="str">
        <f aca="false">IF(Pay_Num&lt;&gt;"",Beg_Bal*Interest_Rate_17/Num_Pmt_Per_Year,"")</f>
        <v/>
      </c>
      <c r="I55" s="36" t="e">
        <f aca="false">IF(AND(Pay_Num&lt;&gt;"",Sched_Pay+Extra_Pay&lt;Beg_Bal),Beg_Bal-Princ,IF(Pay_Num&lt;&gt;"",0,""))</f>
        <v>#VALUE!</v>
      </c>
      <c r="J55" s="29"/>
      <c r="K55" s="29"/>
    </row>
    <row r="56" customFormat="false" ht="12.75" hidden="false" customHeight="false" outlineLevel="0" collapsed="false">
      <c r="A56" s="32" t="str">
        <f aca="false">IF(Values_Entered_17,A55+1,"")</f>
        <v/>
      </c>
      <c r="B56" s="33" t="str">
        <f aca="false">IF(Pay_Num&lt;&gt;"",DATE(YEAR(Loan_Start_17),MONTH(Loan_Start_17)+(Pay_Num)*12/Num_Pmt_Per_Year,DAY(Loan_Start_17)),"")</f>
        <v/>
      </c>
      <c r="C56" s="36" t="str">
        <f aca="false">IF(Pay_Num&lt;&gt;"",I55,"")</f>
        <v/>
      </c>
      <c r="D56" s="36" t="str">
        <f aca="false">IF(Pay_Num&lt;&gt;"",Scheduled_Monthly_Payment,"")</f>
        <v/>
      </c>
      <c r="E56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56" s="36" t="e">
        <f aca="false">IF(AND(Pay_Num&lt;&gt;"",Sched_Pay+Extra_Pay&lt;Beg_Bal),Sched_Pay+Extra_Pay,IF(Pay_Num&lt;&gt;"",Beg_Bal,""))</f>
        <v>#VALUE!</v>
      </c>
      <c r="G56" s="36" t="str">
        <f aca="false">IF(Pay_Num&lt;&gt;"",Total_Pay-Int,"")</f>
        <v/>
      </c>
      <c r="H56" s="36" t="str">
        <f aca="false">IF(Pay_Num&lt;&gt;"",Beg_Bal*Interest_Rate_17/Num_Pmt_Per_Year,"")</f>
        <v/>
      </c>
      <c r="I56" s="36" t="e">
        <f aca="false">IF(AND(Pay_Num&lt;&gt;"",Sched_Pay+Extra_Pay&lt;Beg_Bal),Beg_Bal-Princ,IF(Pay_Num&lt;&gt;"",0,""))</f>
        <v>#VALUE!</v>
      </c>
      <c r="J56" s="29"/>
      <c r="K56" s="29"/>
    </row>
    <row r="57" customFormat="false" ht="12.75" hidden="false" customHeight="false" outlineLevel="0" collapsed="false">
      <c r="A57" s="32" t="str">
        <f aca="false">IF(Values_Entered_17,A56+1,"")</f>
        <v/>
      </c>
      <c r="B57" s="33" t="str">
        <f aca="false">IF(Pay_Num&lt;&gt;"",DATE(YEAR(Loan_Start_17),MONTH(Loan_Start_17)+(Pay_Num)*12/Num_Pmt_Per_Year,DAY(Loan_Start_17)),"")</f>
        <v/>
      </c>
      <c r="C57" s="36" t="str">
        <f aca="false">IF(Pay_Num&lt;&gt;"",I56,"")</f>
        <v/>
      </c>
      <c r="D57" s="36" t="str">
        <f aca="false">IF(Pay_Num&lt;&gt;"",Scheduled_Monthly_Payment,"")</f>
        <v/>
      </c>
      <c r="E57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57" s="36" t="e">
        <f aca="false">IF(AND(Pay_Num&lt;&gt;"",Sched_Pay+Extra_Pay&lt;Beg_Bal),Sched_Pay+Extra_Pay,IF(Pay_Num&lt;&gt;"",Beg_Bal,""))</f>
        <v>#VALUE!</v>
      </c>
      <c r="G57" s="36" t="str">
        <f aca="false">IF(Pay_Num&lt;&gt;"",Total_Pay-Int,"")</f>
        <v/>
      </c>
      <c r="H57" s="36" t="str">
        <f aca="false">IF(Pay_Num&lt;&gt;"",Beg_Bal*Interest_Rate_17/Num_Pmt_Per_Year,"")</f>
        <v/>
      </c>
      <c r="I57" s="36" t="e">
        <f aca="false">IF(AND(Pay_Num&lt;&gt;"",Sched_Pay+Extra_Pay&lt;Beg_Bal),Beg_Bal-Princ,IF(Pay_Num&lt;&gt;"",0,""))</f>
        <v>#VALUE!</v>
      </c>
      <c r="J57" s="29"/>
      <c r="K57" s="29"/>
    </row>
    <row r="58" customFormat="false" ht="12.75" hidden="false" customHeight="false" outlineLevel="0" collapsed="false">
      <c r="A58" s="32" t="str">
        <f aca="false">IF(Values_Entered_17,A57+1,"")</f>
        <v/>
      </c>
      <c r="B58" s="33" t="str">
        <f aca="false">IF(Pay_Num&lt;&gt;"",DATE(YEAR(Loan_Start_17),MONTH(Loan_Start_17)+(Pay_Num)*12/Num_Pmt_Per_Year,DAY(Loan_Start_17)),"")</f>
        <v/>
      </c>
      <c r="C58" s="36" t="str">
        <f aca="false">IF(Pay_Num&lt;&gt;"",I57,"")</f>
        <v/>
      </c>
      <c r="D58" s="36" t="str">
        <f aca="false">IF(Pay_Num&lt;&gt;"",Scheduled_Monthly_Payment,"")</f>
        <v/>
      </c>
      <c r="E58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58" s="36" t="e">
        <f aca="false">IF(AND(Pay_Num&lt;&gt;"",Sched_Pay+Extra_Pay&lt;Beg_Bal),Sched_Pay+Extra_Pay,IF(Pay_Num&lt;&gt;"",Beg_Bal,""))</f>
        <v>#VALUE!</v>
      </c>
      <c r="G58" s="36" t="str">
        <f aca="false">IF(Pay_Num&lt;&gt;"",Total_Pay-Int,"")</f>
        <v/>
      </c>
      <c r="H58" s="36" t="str">
        <f aca="false">IF(Pay_Num&lt;&gt;"",Beg_Bal*Interest_Rate_17/Num_Pmt_Per_Year,"")</f>
        <v/>
      </c>
      <c r="I58" s="36" t="e">
        <f aca="false">IF(AND(Pay_Num&lt;&gt;"",Sched_Pay+Extra_Pay&lt;Beg_Bal),Beg_Bal-Princ,IF(Pay_Num&lt;&gt;"",0,""))</f>
        <v>#VALUE!</v>
      </c>
      <c r="J58" s="29"/>
      <c r="K58" s="29"/>
    </row>
    <row r="59" customFormat="false" ht="12.75" hidden="false" customHeight="false" outlineLevel="0" collapsed="false">
      <c r="A59" s="32" t="str">
        <f aca="false">IF(Values_Entered_17,A58+1,"")</f>
        <v/>
      </c>
      <c r="B59" s="33" t="str">
        <f aca="false">IF(Pay_Num&lt;&gt;"",DATE(YEAR(Loan_Start_17),MONTH(Loan_Start_17)+(Pay_Num)*12/Num_Pmt_Per_Year,DAY(Loan_Start_17)),"")</f>
        <v/>
      </c>
      <c r="C59" s="36" t="str">
        <f aca="false">IF(Pay_Num&lt;&gt;"",I58,"")</f>
        <v/>
      </c>
      <c r="D59" s="36" t="str">
        <f aca="false">IF(Pay_Num&lt;&gt;"",Scheduled_Monthly_Payment,"")</f>
        <v/>
      </c>
      <c r="E59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59" s="36" t="e">
        <f aca="false">IF(AND(Pay_Num&lt;&gt;"",Sched_Pay+Extra_Pay&lt;Beg_Bal),Sched_Pay+Extra_Pay,IF(Pay_Num&lt;&gt;"",Beg_Bal,""))</f>
        <v>#VALUE!</v>
      </c>
      <c r="G59" s="36" t="str">
        <f aca="false">IF(Pay_Num&lt;&gt;"",Total_Pay-Int,"")</f>
        <v/>
      </c>
      <c r="H59" s="36" t="str">
        <f aca="false">IF(Pay_Num&lt;&gt;"",Beg_Bal*Interest_Rate_17/Num_Pmt_Per_Year,"")</f>
        <v/>
      </c>
      <c r="I59" s="36" t="e">
        <f aca="false">IF(AND(Pay_Num&lt;&gt;"",Sched_Pay+Extra_Pay&lt;Beg_Bal),Beg_Bal-Princ,IF(Pay_Num&lt;&gt;"",0,""))</f>
        <v>#VALUE!</v>
      </c>
      <c r="J59" s="29"/>
      <c r="K59" s="29"/>
    </row>
    <row r="60" customFormat="false" ht="12.75" hidden="false" customHeight="false" outlineLevel="0" collapsed="false">
      <c r="A60" s="32" t="str">
        <f aca="false">IF(Values_Entered_17,A59+1,"")</f>
        <v/>
      </c>
      <c r="B60" s="33" t="str">
        <f aca="false">IF(Pay_Num&lt;&gt;"",DATE(YEAR(Loan_Start_17),MONTH(Loan_Start_17)+(Pay_Num)*12/Num_Pmt_Per_Year,DAY(Loan_Start_17)),"")</f>
        <v/>
      </c>
      <c r="C60" s="36" t="str">
        <f aca="false">IF(Pay_Num&lt;&gt;"",I59,"")</f>
        <v/>
      </c>
      <c r="D60" s="36" t="str">
        <f aca="false">IF(Pay_Num&lt;&gt;"",Scheduled_Monthly_Payment,"")</f>
        <v/>
      </c>
      <c r="E60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60" s="36" t="e">
        <f aca="false">IF(AND(Pay_Num&lt;&gt;"",Sched_Pay+Extra_Pay&lt;Beg_Bal),Sched_Pay+Extra_Pay,IF(Pay_Num&lt;&gt;"",Beg_Bal,""))</f>
        <v>#VALUE!</v>
      </c>
      <c r="G60" s="36" t="str">
        <f aca="false">IF(Pay_Num&lt;&gt;"",Total_Pay-Int,"")</f>
        <v/>
      </c>
      <c r="H60" s="36" t="str">
        <f aca="false">IF(Pay_Num&lt;&gt;"",Beg_Bal*Interest_Rate_17/Num_Pmt_Per_Year,"")</f>
        <v/>
      </c>
      <c r="I60" s="36" t="e">
        <f aca="false">IF(AND(Pay_Num&lt;&gt;"",Sched_Pay+Extra_Pay&lt;Beg_Bal),Beg_Bal-Princ,IF(Pay_Num&lt;&gt;"",0,""))</f>
        <v>#VALUE!</v>
      </c>
      <c r="J60" s="29"/>
      <c r="K60" s="29"/>
    </row>
    <row r="61" customFormat="false" ht="12.75" hidden="false" customHeight="false" outlineLevel="0" collapsed="false">
      <c r="A61" s="32" t="str">
        <f aca="false">IF(Values_Entered_17,A60+1,"")</f>
        <v/>
      </c>
      <c r="B61" s="33" t="str">
        <f aca="false">IF(Pay_Num&lt;&gt;"",DATE(YEAR(Loan_Start_17),MONTH(Loan_Start_17)+(Pay_Num)*12/Num_Pmt_Per_Year,DAY(Loan_Start_17)),"")</f>
        <v/>
      </c>
      <c r="C61" s="36" t="str">
        <f aca="false">IF(Pay_Num&lt;&gt;"",I60,"")</f>
        <v/>
      </c>
      <c r="D61" s="36" t="str">
        <f aca="false">IF(Pay_Num&lt;&gt;"",Scheduled_Monthly_Payment,"")</f>
        <v/>
      </c>
      <c r="E61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61" s="36" t="e">
        <f aca="false">IF(AND(Pay_Num&lt;&gt;"",Sched_Pay+Extra_Pay&lt;Beg_Bal),Sched_Pay+Extra_Pay,IF(Pay_Num&lt;&gt;"",Beg_Bal,""))</f>
        <v>#VALUE!</v>
      </c>
      <c r="G61" s="36" t="str">
        <f aca="false">IF(Pay_Num&lt;&gt;"",Total_Pay-Int,"")</f>
        <v/>
      </c>
      <c r="H61" s="36" t="str">
        <f aca="false">IF(Pay_Num&lt;&gt;"",Beg_Bal*Interest_Rate_17/Num_Pmt_Per_Year,"")</f>
        <v/>
      </c>
      <c r="I61" s="36" t="e">
        <f aca="false">IF(AND(Pay_Num&lt;&gt;"",Sched_Pay+Extra_Pay&lt;Beg_Bal),Beg_Bal-Princ,IF(Pay_Num&lt;&gt;"",0,""))</f>
        <v>#VALUE!</v>
      </c>
      <c r="J61" s="29"/>
      <c r="K61" s="29"/>
    </row>
    <row r="62" customFormat="false" ht="12.75" hidden="false" customHeight="false" outlineLevel="0" collapsed="false">
      <c r="A62" s="32" t="str">
        <f aca="false">IF(Values_Entered_17,A61+1,"")</f>
        <v/>
      </c>
      <c r="B62" s="33" t="str">
        <f aca="false">IF(Pay_Num&lt;&gt;"",DATE(YEAR(Loan_Start_17),MONTH(Loan_Start_17)+(Pay_Num)*12/Num_Pmt_Per_Year,DAY(Loan_Start_17)),"")</f>
        <v/>
      </c>
      <c r="C62" s="36" t="str">
        <f aca="false">IF(Pay_Num&lt;&gt;"",I61,"")</f>
        <v/>
      </c>
      <c r="D62" s="36" t="str">
        <f aca="false">IF(Pay_Num&lt;&gt;"",Scheduled_Monthly_Payment,"")</f>
        <v/>
      </c>
      <c r="E62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62" s="36" t="e">
        <f aca="false">IF(AND(Pay_Num&lt;&gt;"",Sched_Pay+Extra_Pay&lt;Beg_Bal),Sched_Pay+Extra_Pay,IF(Pay_Num&lt;&gt;"",Beg_Bal,""))</f>
        <v>#VALUE!</v>
      </c>
      <c r="G62" s="36" t="str">
        <f aca="false">IF(Pay_Num&lt;&gt;"",Total_Pay-Int,"")</f>
        <v/>
      </c>
      <c r="H62" s="36" t="str">
        <f aca="false">IF(Pay_Num&lt;&gt;"",Beg_Bal*Interest_Rate_17/Num_Pmt_Per_Year,"")</f>
        <v/>
      </c>
      <c r="I62" s="36" t="e">
        <f aca="false">IF(AND(Pay_Num&lt;&gt;"",Sched_Pay+Extra_Pay&lt;Beg_Bal),Beg_Bal-Princ,IF(Pay_Num&lt;&gt;"",0,""))</f>
        <v>#VALUE!</v>
      </c>
      <c r="J62" s="29"/>
      <c r="K62" s="29"/>
    </row>
    <row r="63" customFormat="false" ht="12.75" hidden="false" customHeight="false" outlineLevel="0" collapsed="false">
      <c r="A63" s="32" t="str">
        <f aca="false">IF(Values_Entered_17,A62+1,"")</f>
        <v/>
      </c>
      <c r="B63" s="33" t="str">
        <f aca="false">IF(Pay_Num&lt;&gt;"",DATE(YEAR(Loan_Start_17),MONTH(Loan_Start_17)+(Pay_Num)*12/Num_Pmt_Per_Year,DAY(Loan_Start_17)),"")</f>
        <v/>
      </c>
      <c r="C63" s="36" t="str">
        <f aca="false">IF(Pay_Num&lt;&gt;"",I62,"")</f>
        <v/>
      </c>
      <c r="D63" s="36" t="str">
        <f aca="false">IF(Pay_Num&lt;&gt;"",Scheduled_Monthly_Payment,"")</f>
        <v/>
      </c>
      <c r="E63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63" s="36" t="e">
        <f aca="false">IF(AND(Pay_Num&lt;&gt;"",Sched_Pay+Extra_Pay&lt;Beg_Bal),Sched_Pay+Extra_Pay,IF(Pay_Num&lt;&gt;"",Beg_Bal,""))</f>
        <v>#VALUE!</v>
      </c>
      <c r="G63" s="36" t="str">
        <f aca="false">IF(Pay_Num&lt;&gt;"",Total_Pay-Int,"")</f>
        <v/>
      </c>
      <c r="H63" s="36" t="str">
        <f aca="false">IF(Pay_Num&lt;&gt;"",Beg_Bal*Interest_Rate_17/Num_Pmt_Per_Year,"")</f>
        <v/>
      </c>
      <c r="I63" s="36" t="e">
        <f aca="false">IF(AND(Pay_Num&lt;&gt;"",Sched_Pay+Extra_Pay&lt;Beg_Bal),Beg_Bal-Princ,IF(Pay_Num&lt;&gt;"",0,""))</f>
        <v>#VALUE!</v>
      </c>
      <c r="J63" s="29"/>
      <c r="K63" s="29"/>
    </row>
    <row r="64" customFormat="false" ht="12.75" hidden="false" customHeight="false" outlineLevel="0" collapsed="false">
      <c r="A64" s="32" t="str">
        <f aca="false">IF(Values_Entered_17,A63+1,"")</f>
        <v/>
      </c>
      <c r="B64" s="33" t="str">
        <f aca="false">IF(Pay_Num&lt;&gt;"",DATE(YEAR(Loan_Start_17),MONTH(Loan_Start_17)+(Pay_Num)*12/Num_Pmt_Per_Year,DAY(Loan_Start_17)),"")</f>
        <v/>
      </c>
      <c r="C64" s="36" t="str">
        <f aca="false">IF(Pay_Num&lt;&gt;"",I63,"")</f>
        <v/>
      </c>
      <c r="D64" s="36" t="str">
        <f aca="false">IF(Pay_Num&lt;&gt;"",Scheduled_Monthly_Payment,"")</f>
        <v/>
      </c>
      <c r="E64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64" s="36" t="e">
        <f aca="false">IF(AND(Pay_Num&lt;&gt;"",Sched_Pay+Extra_Pay&lt;Beg_Bal),Sched_Pay+Extra_Pay,IF(Pay_Num&lt;&gt;"",Beg_Bal,""))</f>
        <v>#VALUE!</v>
      </c>
      <c r="G64" s="36" t="str">
        <f aca="false">IF(Pay_Num&lt;&gt;"",Total_Pay-Int,"")</f>
        <v/>
      </c>
      <c r="H64" s="36" t="str">
        <f aca="false">IF(Pay_Num&lt;&gt;"",Beg_Bal*Interest_Rate_17/Num_Pmt_Per_Year,"")</f>
        <v/>
      </c>
      <c r="I64" s="36" t="e">
        <f aca="false">IF(AND(Pay_Num&lt;&gt;"",Sched_Pay+Extra_Pay&lt;Beg_Bal),Beg_Bal-Princ,IF(Pay_Num&lt;&gt;"",0,""))</f>
        <v>#VALUE!</v>
      </c>
      <c r="J64" s="29"/>
      <c r="K64" s="29"/>
    </row>
    <row r="65" customFormat="false" ht="12.75" hidden="false" customHeight="false" outlineLevel="0" collapsed="false">
      <c r="A65" s="32" t="str">
        <f aca="false">IF(Values_Entered_17,A64+1,"")</f>
        <v/>
      </c>
      <c r="B65" s="33" t="str">
        <f aca="false">IF(Pay_Num&lt;&gt;"",DATE(YEAR(Loan_Start_17),MONTH(Loan_Start_17)+(Pay_Num)*12/Num_Pmt_Per_Year,DAY(Loan_Start_17)),"")</f>
        <v/>
      </c>
      <c r="C65" s="36" t="str">
        <f aca="false">IF(Pay_Num&lt;&gt;"",I64,"")</f>
        <v/>
      </c>
      <c r="D65" s="36" t="str">
        <f aca="false">IF(Pay_Num&lt;&gt;"",Scheduled_Monthly_Payment,"")</f>
        <v/>
      </c>
      <c r="E65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65" s="36" t="e">
        <f aca="false">IF(AND(Pay_Num&lt;&gt;"",Sched_Pay+Extra_Pay&lt;Beg_Bal),Sched_Pay+Extra_Pay,IF(Pay_Num&lt;&gt;"",Beg_Bal,""))</f>
        <v>#VALUE!</v>
      </c>
      <c r="G65" s="36" t="str">
        <f aca="false">IF(Pay_Num&lt;&gt;"",Total_Pay-Int,"")</f>
        <v/>
      </c>
      <c r="H65" s="36" t="str">
        <f aca="false">IF(Pay_Num&lt;&gt;"",Beg_Bal*Interest_Rate_17/Num_Pmt_Per_Year,"")</f>
        <v/>
      </c>
      <c r="I65" s="36" t="e">
        <f aca="false">IF(AND(Pay_Num&lt;&gt;"",Sched_Pay+Extra_Pay&lt;Beg_Bal),Beg_Bal-Princ,IF(Pay_Num&lt;&gt;"",0,""))</f>
        <v>#VALUE!</v>
      </c>
      <c r="J65" s="29"/>
      <c r="K65" s="29"/>
    </row>
    <row r="66" customFormat="false" ht="12.75" hidden="false" customHeight="false" outlineLevel="0" collapsed="false">
      <c r="A66" s="32" t="str">
        <f aca="false">IF(Values_Entered_17,A65+1,"")</f>
        <v/>
      </c>
      <c r="B66" s="33" t="str">
        <f aca="false">IF(Pay_Num&lt;&gt;"",DATE(YEAR(Loan_Start_17),MONTH(Loan_Start_17)+(Pay_Num)*12/Num_Pmt_Per_Year,DAY(Loan_Start_17)),"")</f>
        <v/>
      </c>
      <c r="C66" s="36" t="str">
        <f aca="false">IF(Pay_Num&lt;&gt;"",I65,"")</f>
        <v/>
      </c>
      <c r="D66" s="36" t="str">
        <f aca="false">IF(Pay_Num&lt;&gt;"",Scheduled_Monthly_Payment,"")</f>
        <v/>
      </c>
      <c r="E66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66" s="36" t="e">
        <f aca="false">IF(AND(Pay_Num&lt;&gt;"",Sched_Pay+Extra_Pay&lt;Beg_Bal),Sched_Pay+Extra_Pay,IF(Pay_Num&lt;&gt;"",Beg_Bal,""))</f>
        <v>#VALUE!</v>
      </c>
      <c r="G66" s="36" t="str">
        <f aca="false">IF(Pay_Num&lt;&gt;"",Total_Pay-Int,"")</f>
        <v/>
      </c>
      <c r="H66" s="36" t="str">
        <f aca="false">IF(Pay_Num&lt;&gt;"",Beg_Bal*Interest_Rate_17/Num_Pmt_Per_Year,"")</f>
        <v/>
      </c>
      <c r="I66" s="36" t="e">
        <f aca="false">IF(AND(Pay_Num&lt;&gt;"",Sched_Pay+Extra_Pay&lt;Beg_Bal),Beg_Bal-Princ,IF(Pay_Num&lt;&gt;"",0,""))</f>
        <v>#VALUE!</v>
      </c>
      <c r="J66" s="29"/>
      <c r="K66" s="29"/>
    </row>
    <row r="67" customFormat="false" ht="12.75" hidden="false" customHeight="false" outlineLevel="0" collapsed="false">
      <c r="A67" s="32" t="str">
        <f aca="false">IF(Values_Entered_17,A66+1,"")</f>
        <v/>
      </c>
      <c r="B67" s="33" t="str">
        <f aca="false">IF(Pay_Num&lt;&gt;"",DATE(YEAR(Loan_Start_17),MONTH(Loan_Start_17)+(Pay_Num)*12/Num_Pmt_Per_Year,DAY(Loan_Start_17)),"")</f>
        <v/>
      </c>
      <c r="C67" s="36" t="str">
        <f aca="false">IF(Pay_Num&lt;&gt;"",I66,"")</f>
        <v/>
      </c>
      <c r="D67" s="36" t="str">
        <f aca="false">IF(Pay_Num&lt;&gt;"",Scheduled_Monthly_Payment,"")</f>
        <v/>
      </c>
      <c r="E67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67" s="36" t="e">
        <f aca="false">IF(AND(Pay_Num&lt;&gt;"",Sched_Pay+Extra_Pay&lt;Beg_Bal),Sched_Pay+Extra_Pay,IF(Pay_Num&lt;&gt;"",Beg_Bal,""))</f>
        <v>#VALUE!</v>
      </c>
      <c r="G67" s="36" t="str">
        <f aca="false">IF(Pay_Num&lt;&gt;"",Total_Pay-Int,"")</f>
        <v/>
      </c>
      <c r="H67" s="36" t="str">
        <f aca="false">IF(Pay_Num&lt;&gt;"",Beg_Bal*Interest_Rate_17/Num_Pmt_Per_Year,"")</f>
        <v/>
      </c>
      <c r="I67" s="36" t="e">
        <f aca="false">IF(AND(Pay_Num&lt;&gt;"",Sched_Pay+Extra_Pay&lt;Beg_Bal),Beg_Bal-Princ,IF(Pay_Num&lt;&gt;"",0,""))</f>
        <v>#VALUE!</v>
      </c>
      <c r="J67" s="29"/>
      <c r="K67" s="29"/>
    </row>
    <row r="68" customFormat="false" ht="12.75" hidden="false" customHeight="false" outlineLevel="0" collapsed="false">
      <c r="A68" s="32" t="str">
        <f aca="false">IF(Values_Entered_17,A67+1,"")</f>
        <v/>
      </c>
      <c r="B68" s="33" t="str">
        <f aca="false">IF(Pay_Num&lt;&gt;"",DATE(YEAR(Loan_Start_17),MONTH(Loan_Start_17)+(Pay_Num)*12/Num_Pmt_Per_Year,DAY(Loan_Start_17)),"")</f>
        <v/>
      </c>
      <c r="C68" s="36" t="str">
        <f aca="false">IF(Pay_Num&lt;&gt;"",I67,"")</f>
        <v/>
      </c>
      <c r="D68" s="36" t="str">
        <f aca="false">IF(Pay_Num&lt;&gt;"",Scheduled_Monthly_Payment,"")</f>
        <v/>
      </c>
      <c r="E68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68" s="36" t="e">
        <f aca="false">IF(AND(Pay_Num&lt;&gt;"",Sched_Pay+Extra_Pay&lt;Beg_Bal),Sched_Pay+Extra_Pay,IF(Pay_Num&lt;&gt;"",Beg_Bal,""))</f>
        <v>#VALUE!</v>
      </c>
      <c r="G68" s="36" t="str">
        <f aca="false">IF(Pay_Num&lt;&gt;"",Total_Pay-Int,"")</f>
        <v/>
      </c>
      <c r="H68" s="36" t="str">
        <f aca="false">IF(Pay_Num&lt;&gt;"",Beg_Bal*Interest_Rate_17/Num_Pmt_Per_Year,"")</f>
        <v/>
      </c>
      <c r="I68" s="36" t="e">
        <f aca="false">IF(AND(Pay_Num&lt;&gt;"",Sched_Pay+Extra_Pay&lt;Beg_Bal),Beg_Bal-Princ,IF(Pay_Num&lt;&gt;"",0,""))</f>
        <v>#VALUE!</v>
      </c>
      <c r="J68" s="29"/>
      <c r="K68" s="29"/>
    </row>
    <row r="69" customFormat="false" ht="12.75" hidden="false" customHeight="false" outlineLevel="0" collapsed="false">
      <c r="A69" s="32" t="str">
        <f aca="false">IF(Values_Entered_17,A68+1,"")</f>
        <v/>
      </c>
      <c r="B69" s="33" t="str">
        <f aca="false">IF(Pay_Num&lt;&gt;"",DATE(YEAR(Loan_Start_17),MONTH(Loan_Start_17)+(Pay_Num)*12/Num_Pmt_Per_Year,DAY(Loan_Start_17)),"")</f>
        <v/>
      </c>
      <c r="C69" s="36" t="str">
        <f aca="false">IF(Pay_Num&lt;&gt;"",I68,"")</f>
        <v/>
      </c>
      <c r="D69" s="36" t="str">
        <f aca="false">IF(Pay_Num&lt;&gt;"",Scheduled_Monthly_Payment,"")</f>
        <v/>
      </c>
      <c r="E69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69" s="36" t="e">
        <f aca="false">IF(AND(Pay_Num&lt;&gt;"",Sched_Pay+Extra_Pay&lt;Beg_Bal),Sched_Pay+Extra_Pay,IF(Pay_Num&lt;&gt;"",Beg_Bal,""))</f>
        <v>#VALUE!</v>
      </c>
      <c r="G69" s="36" t="str">
        <f aca="false">IF(Pay_Num&lt;&gt;"",Total_Pay-Int,"")</f>
        <v/>
      </c>
      <c r="H69" s="36" t="str">
        <f aca="false">IF(Pay_Num&lt;&gt;"",Beg_Bal*Interest_Rate_17/Num_Pmt_Per_Year,"")</f>
        <v/>
      </c>
      <c r="I69" s="36" t="e">
        <f aca="false">IF(AND(Pay_Num&lt;&gt;"",Sched_Pay+Extra_Pay&lt;Beg_Bal),Beg_Bal-Princ,IF(Pay_Num&lt;&gt;"",0,""))</f>
        <v>#VALUE!</v>
      </c>
      <c r="J69" s="29"/>
      <c r="K69" s="29"/>
    </row>
    <row r="70" customFormat="false" ht="12.75" hidden="false" customHeight="false" outlineLevel="0" collapsed="false">
      <c r="A70" s="32" t="str">
        <f aca="false">IF(Values_Entered_17,A69+1,"")</f>
        <v/>
      </c>
      <c r="B70" s="33" t="str">
        <f aca="false">IF(Pay_Num&lt;&gt;"",DATE(YEAR(Loan_Start_17),MONTH(Loan_Start_17)+(Pay_Num)*12/Num_Pmt_Per_Year,DAY(Loan_Start_17)),"")</f>
        <v/>
      </c>
      <c r="C70" s="36" t="str">
        <f aca="false">IF(Pay_Num&lt;&gt;"",I69,"")</f>
        <v/>
      </c>
      <c r="D70" s="36" t="str">
        <f aca="false">IF(Pay_Num&lt;&gt;"",Scheduled_Monthly_Payment,"")</f>
        <v/>
      </c>
      <c r="E70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70" s="36" t="e">
        <f aca="false">IF(AND(Pay_Num&lt;&gt;"",Sched_Pay+Extra_Pay&lt;Beg_Bal),Sched_Pay+Extra_Pay,IF(Pay_Num&lt;&gt;"",Beg_Bal,""))</f>
        <v>#VALUE!</v>
      </c>
      <c r="G70" s="36" t="str">
        <f aca="false">IF(Pay_Num&lt;&gt;"",Total_Pay-Int,"")</f>
        <v/>
      </c>
      <c r="H70" s="36" t="str">
        <f aca="false">IF(Pay_Num&lt;&gt;"",Beg_Bal*Interest_Rate_17/Num_Pmt_Per_Year,"")</f>
        <v/>
      </c>
      <c r="I70" s="36" t="e">
        <f aca="false">IF(AND(Pay_Num&lt;&gt;"",Sched_Pay+Extra_Pay&lt;Beg_Bal),Beg_Bal-Princ,IF(Pay_Num&lt;&gt;"",0,""))</f>
        <v>#VALUE!</v>
      </c>
      <c r="J70" s="29"/>
      <c r="K70" s="29"/>
    </row>
    <row r="71" customFormat="false" ht="12.75" hidden="false" customHeight="false" outlineLevel="0" collapsed="false">
      <c r="A71" s="32" t="str">
        <f aca="false">IF(Values_Entered_17,A70+1,"")</f>
        <v/>
      </c>
      <c r="B71" s="33" t="str">
        <f aca="false">IF(Pay_Num&lt;&gt;"",DATE(YEAR(Loan_Start_17),MONTH(Loan_Start_17)+(Pay_Num)*12/Num_Pmt_Per_Year,DAY(Loan_Start_17)),"")</f>
        <v/>
      </c>
      <c r="C71" s="36" t="str">
        <f aca="false">IF(Pay_Num&lt;&gt;"",I70,"")</f>
        <v/>
      </c>
      <c r="D71" s="36" t="str">
        <f aca="false">IF(Pay_Num&lt;&gt;"",Scheduled_Monthly_Payment,"")</f>
        <v/>
      </c>
      <c r="E71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71" s="36" t="e">
        <f aca="false">IF(AND(Pay_Num&lt;&gt;"",Sched_Pay+Extra_Pay&lt;Beg_Bal),Sched_Pay+Extra_Pay,IF(Pay_Num&lt;&gt;"",Beg_Bal,""))</f>
        <v>#VALUE!</v>
      </c>
      <c r="G71" s="36" t="str">
        <f aca="false">IF(Pay_Num&lt;&gt;"",Total_Pay-Int,"")</f>
        <v/>
      </c>
      <c r="H71" s="36" t="str">
        <f aca="false">IF(Pay_Num&lt;&gt;"",Beg_Bal*Interest_Rate_17/Num_Pmt_Per_Year,"")</f>
        <v/>
      </c>
      <c r="I71" s="36" t="e">
        <f aca="false">IF(AND(Pay_Num&lt;&gt;"",Sched_Pay+Extra_Pay&lt;Beg_Bal),Beg_Bal-Princ,IF(Pay_Num&lt;&gt;"",0,""))</f>
        <v>#VALUE!</v>
      </c>
      <c r="J71" s="29"/>
      <c r="K71" s="29"/>
    </row>
    <row r="72" customFormat="false" ht="12.75" hidden="false" customHeight="false" outlineLevel="0" collapsed="false">
      <c r="A72" s="32" t="str">
        <f aca="false">IF(Values_Entered_17,A71+1,"")</f>
        <v/>
      </c>
      <c r="B72" s="33" t="str">
        <f aca="false">IF(Pay_Num&lt;&gt;"",DATE(YEAR(Loan_Start_17),MONTH(Loan_Start_17)+(Pay_Num)*12/Num_Pmt_Per_Year,DAY(Loan_Start_17)),"")</f>
        <v/>
      </c>
      <c r="C72" s="36" t="str">
        <f aca="false">IF(Pay_Num&lt;&gt;"",I71,"")</f>
        <v/>
      </c>
      <c r="D72" s="36" t="str">
        <f aca="false">IF(Pay_Num&lt;&gt;"",Scheduled_Monthly_Payment,"")</f>
        <v/>
      </c>
      <c r="E72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72" s="36" t="e">
        <f aca="false">IF(AND(Pay_Num&lt;&gt;"",Sched_Pay+Extra_Pay&lt;Beg_Bal),Sched_Pay+Extra_Pay,IF(Pay_Num&lt;&gt;"",Beg_Bal,""))</f>
        <v>#VALUE!</v>
      </c>
      <c r="G72" s="36" t="str">
        <f aca="false">IF(Pay_Num&lt;&gt;"",Total_Pay-Int,"")</f>
        <v/>
      </c>
      <c r="H72" s="36" t="str">
        <f aca="false">IF(Pay_Num&lt;&gt;"",Beg_Bal*Interest_Rate_17/Num_Pmt_Per_Year,"")</f>
        <v/>
      </c>
      <c r="I72" s="36" t="e">
        <f aca="false">IF(AND(Pay_Num&lt;&gt;"",Sched_Pay+Extra_Pay&lt;Beg_Bal),Beg_Bal-Princ,IF(Pay_Num&lt;&gt;"",0,""))</f>
        <v>#VALUE!</v>
      </c>
      <c r="J72" s="29"/>
      <c r="K72" s="29"/>
    </row>
    <row r="73" customFormat="false" ht="12.75" hidden="false" customHeight="false" outlineLevel="0" collapsed="false">
      <c r="A73" s="32" t="str">
        <f aca="false">IF(Values_Entered_17,A72+1,"")</f>
        <v/>
      </c>
      <c r="B73" s="33" t="str">
        <f aca="false">IF(Pay_Num&lt;&gt;"",DATE(YEAR(Loan_Start_17),MONTH(Loan_Start_17)+(Pay_Num)*12/Num_Pmt_Per_Year,DAY(Loan_Start_17)),"")</f>
        <v/>
      </c>
      <c r="C73" s="36" t="str">
        <f aca="false">IF(Pay_Num&lt;&gt;"",I72,"")</f>
        <v/>
      </c>
      <c r="D73" s="36" t="str">
        <f aca="false">IF(Pay_Num&lt;&gt;"",Scheduled_Monthly_Payment,"")</f>
        <v/>
      </c>
      <c r="E73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73" s="36" t="e">
        <f aca="false">IF(AND(Pay_Num&lt;&gt;"",Sched_Pay+Extra_Pay&lt;Beg_Bal),Sched_Pay+Extra_Pay,IF(Pay_Num&lt;&gt;"",Beg_Bal,""))</f>
        <v>#VALUE!</v>
      </c>
      <c r="G73" s="36" t="str">
        <f aca="false">IF(Pay_Num&lt;&gt;"",Total_Pay-Int,"")</f>
        <v/>
      </c>
      <c r="H73" s="36" t="str">
        <f aca="false">IF(Pay_Num&lt;&gt;"",Beg_Bal*Interest_Rate_17/Num_Pmt_Per_Year,"")</f>
        <v/>
      </c>
      <c r="I73" s="36" t="e">
        <f aca="false">IF(AND(Pay_Num&lt;&gt;"",Sched_Pay+Extra_Pay&lt;Beg_Bal),Beg_Bal-Princ,IF(Pay_Num&lt;&gt;"",0,""))</f>
        <v>#VALUE!</v>
      </c>
      <c r="J73" s="29"/>
      <c r="K73" s="29"/>
    </row>
    <row r="74" customFormat="false" ht="12.75" hidden="false" customHeight="false" outlineLevel="0" collapsed="false">
      <c r="A74" s="32" t="str">
        <f aca="false">IF(Values_Entered_17,A73+1,"")</f>
        <v/>
      </c>
      <c r="B74" s="33" t="str">
        <f aca="false">IF(Pay_Num&lt;&gt;"",DATE(YEAR(Loan_Start_17),MONTH(Loan_Start_17)+(Pay_Num)*12/Num_Pmt_Per_Year,DAY(Loan_Start_17)),"")</f>
        <v/>
      </c>
      <c r="C74" s="36" t="str">
        <f aca="false">IF(Pay_Num&lt;&gt;"",I73,"")</f>
        <v/>
      </c>
      <c r="D74" s="36" t="str">
        <f aca="false">IF(Pay_Num&lt;&gt;"",Scheduled_Monthly_Payment,"")</f>
        <v/>
      </c>
      <c r="E74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74" s="36" t="e">
        <f aca="false">IF(AND(Pay_Num&lt;&gt;"",Sched_Pay+Extra_Pay&lt;Beg_Bal),Sched_Pay+Extra_Pay,IF(Pay_Num&lt;&gt;"",Beg_Bal,""))</f>
        <v>#VALUE!</v>
      </c>
      <c r="G74" s="36" t="str">
        <f aca="false">IF(Pay_Num&lt;&gt;"",Total_Pay-Int,"")</f>
        <v/>
      </c>
      <c r="H74" s="36" t="str">
        <f aca="false">IF(Pay_Num&lt;&gt;"",Beg_Bal*Interest_Rate_17/Num_Pmt_Per_Year,"")</f>
        <v/>
      </c>
      <c r="I74" s="36" t="e">
        <f aca="false">IF(AND(Pay_Num&lt;&gt;"",Sched_Pay+Extra_Pay&lt;Beg_Bal),Beg_Bal-Princ,IF(Pay_Num&lt;&gt;"",0,""))</f>
        <v>#VALUE!</v>
      </c>
      <c r="J74" s="29"/>
      <c r="K74" s="29"/>
    </row>
    <row r="75" customFormat="false" ht="12.75" hidden="false" customHeight="false" outlineLevel="0" collapsed="false">
      <c r="A75" s="32" t="str">
        <f aca="false">IF(Values_Entered_17,A74+1,"")</f>
        <v/>
      </c>
      <c r="B75" s="33" t="str">
        <f aca="false">IF(Pay_Num&lt;&gt;"",DATE(YEAR(Loan_Start_17),MONTH(Loan_Start_17)+(Pay_Num)*12/Num_Pmt_Per_Year,DAY(Loan_Start_17)),"")</f>
        <v/>
      </c>
      <c r="C75" s="36" t="str">
        <f aca="false">IF(Pay_Num&lt;&gt;"",I74,"")</f>
        <v/>
      </c>
      <c r="D75" s="36" t="str">
        <f aca="false">IF(Pay_Num&lt;&gt;"",Scheduled_Monthly_Payment,"")</f>
        <v/>
      </c>
      <c r="E75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75" s="36" t="e">
        <f aca="false">IF(AND(Pay_Num&lt;&gt;"",Sched_Pay+Extra_Pay&lt;Beg_Bal),Sched_Pay+Extra_Pay,IF(Pay_Num&lt;&gt;"",Beg_Bal,""))</f>
        <v>#VALUE!</v>
      </c>
      <c r="G75" s="36" t="str">
        <f aca="false">IF(Pay_Num&lt;&gt;"",Total_Pay-Int,"")</f>
        <v/>
      </c>
      <c r="H75" s="36" t="str">
        <f aca="false">IF(Pay_Num&lt;&gt;"",Beg_Bal*Interest_Rate_17/Num_Pmt_Per_Year,"")</f>
        <v/>
      </c>
      <c r="I75" s="36" t="e">
        <f aca="false">IF(AND(Pay_Num&lt;&gt;"",Sched_Pay+Extra_Pay&lt;Beg_Bal),Beg_Bal-Princ,IF(Pay_Num&lt;&gt;"",0,""))</f>
        <v>#VALUE!</v>
      </c>
      <c r="J75" s="29"/>
      <c r="K75" s="29"/>
    </row>
    <row r="76" customFormat="false" ht="12.75" hidden="false" customHeight="false" outlineLevel="0" collapsed="false">
      <c r="A76" s="32" t="str">
        <f aca="false">IF(Values_Entered_17,A75+1,"")</f>
        <v/>
      </c>
      <c r="B76" s="33" t="str">
        <f aca="false">IF(Pay_Num&lt;&gt;"",DATE(YEAR(Loan_Start_17),MONTH(Loan_Start_17)+(Pay_Num)*12/Num_Pmt_Per_Year,DAY(Loan_Start_17)),"")</f>
        <v/>
      </c>
      <c r="C76" s="36" t="str">
        <f aca="false">IF(Pay_Num&lt;&gt;"",I75,"")</f>
        <v/>
      </c>
      <c r="D76" s="36" t="str">
        <f aca="false">IF(Pay_Num&lt;&gt;"",Scheduled_Monthly_Payment,"")</f>
        <v/>
      </c>
      <c r="E76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76" s="36" t="e">
        <f aca="false">IF(AND(Pay_Num&lt;&gt;"",Sched_Pay+Extra_Pay&lt;Beg_Bal),Sched_Pay+Extra_Pay,IF(Pay_Num&lt;&gt;"",Beg_Bal,""))</f>
        <v>#VALUE!</v>
      </c>
      <c r="G76" s="36" t="str">
        <f aca="false">IF(Pay_Num&lt;&gt;"",Total_Pay-Int,"")</f>
        <v/>
      </c>
      <c r="H76" s="36" t="str">
        <f aca="false">IF(Pay_Num&lt;&gt;"",Beg_Bal*Interest_Rate_17/Num_Pmt_Per_Year,"")</f>
        <v/>
      </c>
      <c r="I76" s="36" t="e">
        <f aca="false">IF(AND(Pay_Num&lt;&gt;"",Sched_Pay+Extra_Pay&lt;Beg_Bal),Beg_Bal-Princ,IF(Pay_Num&lt;&gt;"",0,""))</f>
        <v>#VALUE!</v>
      </c>
      <c r="J76" s="29"/>
      <c r="K76" s="29"/>
    </row>
    <row r="77" customFormat="false" ht="12.75" hidden="false" customHeight="false" outlineLevel="0" collapsed="false">
      <c r="A77" s="32" t="str">
        <f aca="false">IF(Values_Entered_17,A76+1,"")</f>
        <v/>
      </c>
      <c r="B77" s="33" t="str">
        <f aca="false">IF(Pay_Num&lt;&gt;"",DATE(YEAR(Loan_Start_17),MONTH(Loan_Start_17)+(Pay_Num)*12/Num_Pmt_Per_Year,DAY(Loan_Start_17)),"")</f>
        <v/>
      </c>
      <c r="C77" s="36" t="str">
        <f aca="false">IF(Pay_Num&lt;&gt;"",I76,"")</f>
        <v/>
      </c>
      <c r="D77" s="36" t="str">
        <f aca="false">IF(Pay_Num&lt;&gt;"",Scheduled_Monthly_Payment,"")</f>
        <v/>
      </c>
      <c r="E77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77" s="36" t="e">
        <f aca="false">IF(AND(Pay_Num&lt;&gt;"",Sched_Pay+Extra_Pay&lt;Beg_Bal),Sched_Pay+Extra_Pay,IF(Pay_Num&lt;&gt;"",Beg_Bal,""))</f>
        <v>#VALUE!</v>
      </c>
      <c r="G77" s="36" t="str">
        <f aca="false">IF(Pay_Num&lt;&gt;"",Total_Pay-Int,"")</f>
        <v/>
      </c>
      <c r="H77" s="36" t="str">
        <f aca="false">IF(Pay_Num&lt;&gt;"",Beg_Bal*Interest_Rate_17/Num_Pmt_Per_Year,"")</f>
        <v/>
      </c>
      <c r="I77" s="36" t="e">
        <f aca="false">IF(AND(Pay_Num&lt;&gt;"",Sched_Pay+Extra_Pay&lt;Beg_Bal),Beg_Bal-Princ,IF(Pay_Num&lt;&gt;"",0,""))</f>
        <v>#VALUE!</v>
      </c>
      <c r="J77" s="29"/>
      <c r="K77" s="29"/>
    </row>
    <row r="78" customFormat="false" ht="12.75" hidden="false" customHeight="false" outlineLevel="0" collapsed="false">
      <c r="A78" s="32" t="str">
        <f aca="false">IF(Values_Entered_17,A77+1,"")</f>
        <v/>
      </c>
      <c r="B78" s="33" t="str">
        <f aca="false">IF(Pay_Num&lt;&gt;"",DATE(YEAR(Loan_Start_17),MONTH(Loan_Start_17)+(Pay_Num)*12/Num_Pmt_Per_Year,DAY(Loan_Start_17)),"")</f>
        <v/>
      </c>
      <c r="C78" s="36" t="str">
        <f aca="false">IF(Pay_Num&lt;&gt;"",I77,"")</f>
        <v/>
      </c>
      <c r="D78" s="36" t="str">
        <f aca="false">IF(Pay_Num&lt;&gt;"",Scheduled_Monthly_Payment,"")</f>
        <v/>
      </c>
      <c r="E78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78" s="36" t="e">
        <f aca="false">IF(AND(Pay_Num&lt;&gt;"",Sched_Pay+Extra_Pay&lt;Beg_Bal),Sched_Pay+Extra_Pay,IF(Pay_Num&lt;&gt;"",Beg_Bal,""))</f>
        <v>#VALUE!</v>
      </c>
      <c r="G78" s="36" t="str">
        <f aca="false">IF(Pay_Num&lt;&gt;"",Total_Pay-Int,"")</f>
        <v/>
      </c>
      <c r="H78" s="36" t="str">
        <f aca="false">IF(Pay_Num&lt;&gt;"",Beg_Bal*Interest_Rate_17/Num_Pmt_Per_Year,"")</f>
        <v/>
      </c>
      <c r="I78" s="36" t="e">
        <f aca="false">IF(AND(Pay_Num&lt;&gt;"",Sched_Pay+Extra_Pay&lt;Beg_Bal),Beg_Bal-Princ,IF(Pay_Num&lt;&gt;"",0,""))</f>
        <v>#VALUE!</v>
      </c>
      <c r="J78" s="29"/>
      <c r="K78" s="29"/>
    </row>
    <row r="79" customFormat="false" ht="12.75" hidden="false" customHeight="false" outlineLevel="0" collapsed="false">
      <c r="A79" s="32" t="str">
        <f aca="false">IF(Values_Entered_17,A78+1,"")</f>
        <v/>
      </c>
      <c r="B79" s="33" t="str">
        <f aca="false">IF(Pay_Num&lt;&gt;"",DATE(YEAR(Loan_Start_17),MONTH(Loan_Start_17)+(Pay_Num)*12/Num_Pmt_Per_Year,DAY(Loan_Start_17)),"")</f>
        <v/>
      </c>
      <c r="C79" s="36" t="str">
        <f aca="false">IF(Pay_Num&lt;&gt;"",I78,"")</f>
        <v/>
      </c>
      <c r="D79" s="36" t="str">
        <f aca="false">IF(Pay_Num&lt;&gt;"",Scheduled_Monthly_Payment,"")</f>
        <v/>
      </c>
      <c r="E79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79" s="36" t="e">
        <f aca="false">IF(AND(Pay_Num&lt;&gt;"",Sched_Pay+Extra_Pay&lt;Beg_Bal),Sched_Pay+Extra_Pay,IF(Pay_Num&lt;&gt;"",Beg_Bal,""))</f>
        <v>#VALUE!</v>
      </c>
      <c r="G79" s="36" t="str">
        <f aca="false">IF(Pay_Num&lt;&gt;"",Total_Pay-Int,"")</f>
        <v/>
      </c>
      <c r="H79" s="36" t="str">
        <f aca="false">IF(Pay_Num&lt;&gt;"",Beg_Bal*Interest_Rate_17/Num_Pmt_Per_Year,"")</f>
        <v/>
      </c>
      <c r="I79" s="36" t="e">
        <f aca="false">IF(AND(Pay_Num&lt;&gt;"",Sched_Pay+Extra_Pay&lt;Beg_Bal),Beg_Bal-Princ,IF(Pay_Num&lt;&gt;"",0,""))</f>
        <v>#VALUE!</v>
      </c>
      <c r="J79" s="29"/>
      <c r="K79" s="29"/>
    </row>
    <row r="80" customFormat="false" ht="12.75" hidden="false" customHeight="false" outlineLevel="0" collapsed="false">
      <c r="A80" s="32" t="str">
        <f aca="false">IF(Values_Entered_17,A79+1,"")</f>
        <v/>
      </c>
      <c r="B80" s="33" t="str">
        <f aca="false">IF(Pay_Num&lt;&gt;"",DATE(YEAR(Loan_Start_17),MONTH(Loan_Start_17)+(Pay_Num)*12/Num_Pmt_Per_Year,DAY(Loan_Start_17)),"")</f>
        <v/>
      </c>
      <c r="C80" s="36" t="str">
        <f aca="false">IF(Pay_Num&lt;&gt;"",I79,"")</f>
        <v/>
      </c>
      <c r="D80" s="36" t="str">
        <f aca="false">IF(Pay_Num&lt;&gt;"",Scheduled_Monthly_Payment,"")</f>
        <v/>
      </c>
      <c r="E80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80" s="36" t="e">
        <f aca="false">IF(AND(Pay_Num&lt;&gt;"",Sched_Pay+Extra_Pay&lt;Beg_Bal),Sched_Pay+Extra_Pay,IF(Pay_Num&lt;&gt;"",Beg_Bal,""))</f>
        <v>#VALUE!</v>
      </c>
      <c r="G80" s="36" t="str">
        <f aca="false">IF(Pay_Num&lt;&gt;"",Total_Pay-Int,"")</f>
        <v/>
      </c>
      <c r="H80" s="36" t="str">
        <f aca="false">IF(Pay_Num&lt;&gt;"",Beg_Bal*Interest_Rate_17/Num_Pmt_Per_Year,"")</f>
        <v/>
      </c>
      <c r="I80" s="36" t="e">
        <f aca="false">IF(AND(Pay_Num&lt;&gt;"",Sched_Pay+Extra_Pay&lt;Beg_Bal),Beg_Bal-Princ,IF(Pay_Num&lt;&gt;"",0,""))</f>
        <v>#VALUE!</v>
      </c>
      <c r="J80" s="29"/>
      <c r="K80" s="29"/>
    </row>
    <row r="81" customFormat="false" ht="12.75" hidden="false" customHeight="false" outlineLevel="0" collapsed="false">
      <c r="A81" s="32" t="str">
        <f aca="false">IF(Values_Entered_17,A80+1,"")</f>
        <v/>
      </c>
      <c r="B81" s="33" t="str">
        <f aca="false">IF(Pay_Num&lt;&gt;"",DATE(YEAR(Loan_Start_17),MONTH(Loan_Start_17)+(Pay_Num)*12/Num_Pmt_Per_Year,DAY(Loan_Start_17)),"")</f>
        <v/>
      </c>
      <c r="C81" s="36" t="str">
        <f aca="false">IF(Pay_Num&lt;&gt;"",I80,"")</f>
        <v/>
      </c>
      <c r="D81" s="36" t="str">
        <f aca="false">IF(Pay_Num&lt;&gt;"",Scheduled_Monthly_Payment,"")</f>
        <v/>
      </c>
      <c r="E81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81" s="36" t="e">
        <f aca="false">IF(AND(Pay_Num&lt;&gt;"",Sched_Pay+Extra_Pay&lt;Beg_Bal),Sched_Pay+Extra_Pay,IF(Pay_Num&lt;&gt;"",Beg_Bal,""))</f>
        <v>#VALUE!</v>
      </c>
      <c r="G81" s="36" t="str">
        <f aca="false">IF(Pay_Num&lt;&gt;"",Total_Pay-Int,"")</f>
        <v/>
      </c>
      <c r="H81" s="36" t="str">
        <f aca="false">IF(Pay_Num&lt;&gt;"",Beg_Bal*Interest_Rate_17/Num_Pmt_Per_Year,"")</f>
        <v/>
      </c>
      <c r="I81" s="36" t="e">
        <f aca="false">IF(AND(Pay_Num&lt;&gt;"",Sched_Pay+Extra_Pay&lt;Beg_Bal),Beg_Bal-Princ,IF(Pay_Num&lt;&gt;"",0,""))</f>
        <v>#VALUE!</v>
      </c>
      <c r="J81" s="29"/>
      <c r="K81" s="29"/>
    </row>
    <row r="82" customFormat="false" ht="12.75" hidden="false" customHeight="false" outlineLevel="0" collapsed="false">
      <c r="A82" s="32" t="str">
        <f aca="false">IF(Values_Entered_17,A81+1,"")</f>
        <v/>
      </c>
      <c r="B82" s="33" t="str">
        <f aca="false">IF(Pay_Num&lt;&gt;"",DATE(YEAR(Loan_Start_17),MONTH(Loan_Start_17)+(Pay_Num)*12/Num_Pmt_Per_Year,DAY(Loan_Start_17)),"")</f>
        <v/>
      </c>
      <c r="C82" s="36" t="str">
        <f aca="false">IF(Pay_Num&lt;&gt;"",I81,"")</f>
        <v/>
      </c>
      <c r="D82" s="36" t="str">
        <f aca="false">IF(Pay_Num&lt;&gt;"",Scheduled_Monthly_Payment,"")</f>
        <v/>
      </c>
      <c r="E82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82" s="36" t="e">
        <f aca="false">IF(AND(Pay_Num&lt;&gt;"",Sched_Pay+Extra_Pay&lt;Beg_Bal),Sched_Pay+Extra_Pay,IF(Pay_Num&lt;&gt;"",Beg_Bal,""))</f>
        <v>#VALUE!</v>
      </c>
      <c r="G82" s="36" t="str">
        <f aca="false">IF(Pay_Num&lt;&gt;"",Total_Pay-Int,"")</f>
        <v/>
      </c>
      <c r="H82" s="36" t="str">
        <f aca="false">IF(Pay_Num&lt;&gt;"",Beg_Bal*Interest_Rate_17/Num_Pmt_Per_Year,"")</f>
        <v/>
      </c>
      <c r="I82" s="36" t="e">
        <f aca="false">IF(AND(Pay_Num&lt;&gt;"",Sched_Pay+Extra_Pay&lt;Beg_Bal),Beg_Bal-Princ,IF(Pay_Num&lt;&gt;"",0,""))</f>
        <v>#VALUE!</v>
      </c>
      <c r="J82" s="29"/>
      <c r="K82" s="29"/>
    </row>
    <row r="83" customFormat="false" ht="12.75" hidden="false" customHeight="false" outlineLevel="0" collapsed="false">
      <c r="A83" s="32" t="str">
        <f aca="false">IF(Values_Entered_17,A82+1,"")</f>
        <v/>
      </c>
      <c r="B83" s="33" t="str">
        <f aca="false">IF(Pay_Num&lt;&gt;"",DATE(YEAR(Loan_Start_17),MONTH(Loan_Start_17)+(Pay_Num)*12/Num_Pmt_Per_Year,DAY(Loan_Start_17)),"")</f>
        <v/>
      </c>
      <c r="C83" s="36" t="str">
        <f aca="false">IF(Pay_Num&lt;&gt;"",I82,"")</f>
        <v/>
      </c>
      <c r="D83" s="36" t="str">
        <f aca="false">IF(Pay_Num&lt;&gt;"",Scheduled_Monthly_Payment,"")</f>
        <v/>
      </c>
      <c r="E83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83" s="36" t="e">
        <f aca="false">IF(AND(Pay_Num&lt;&gt;"",Sched_Pay+Extra_Pay&lt;Beg_Bal),Sched_Pay+Extra_Pay,IF(Pay_Num&lt;&gt;"",Beg_Bal,""))</f>
        <v>#VALUE!</v>
      </c>
      <c r="G83" s="36" t="str">
        <f aca="false">IF(Pay_Num&lt;&gt;"",Total_Pay-Int,"")</f>
        <v/>
      </c>
      <c r="H83" s="36" t="str">
        <f aca="false">IF(Pay_Num&lt;&gt;"",Beg_Bal*Interest_Rate_17/Num_Pmt_Per_Year,"")</f>
        <v/>
      </c>
      <c r="I83" s="36" t="e">
        <f aca="false">IF(AND(Pay_Num&lt;&gt;"",Sched_Pay+Extra_Pay&lt;Beg_Bal),Beg_Bal-Princ,IF(Pay_Num&lt;&gt;"",0,""))</f>
        <v>#VALUE!</v>
      </c>
      <c r="J83" s="29"/>
      <c r="K83" s="29"/>
    </row>
    <row r="84" customFormat="false" ht="12.75" hidden="false" customHeight="false" outlineLevel="0" collapsed="false">
      <c r="A84" s="32" t="str">
        <f aca="false">IF(Values_Entered_17,A83+1,"")</f>
        <v/>
      </c>
      <c r="B84" s="33" t="str">
        <f aca="false">IF(Pay_Num&lt;&gt;"",DATE(YEAR(Loan_Start_17),MONTH(Loan_Start_17)+(Pay_Num)*12/Num_Pmt_Per_Year,DAY(Loan_Start_17)),"")</f>
        <v/>
      </c>
      <c r="C84" s="36" t="str">
        <f aca="false">IF(Pay_Num&lt;&gt;"",I83,"")</f>
        <v/>
      </c>
      <c r="D84" s="36" t="str">
        <f aca="false">IF(Pay_Num&lt;&gt;"",Scheduled_Monthly_Payment,"")</f>
        <v/>
      </c>
      <c r="E84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84" s="36" t="e">
        <f aca="false">IF(AND(Pay_Num&lt;&gt;"",Sched_Pay+Extra_Pay&lt;Beg_Bal),Sched_Pay+Extra_Pay,IF(Pay_Num&lt;&gt;"",Beg_Bal,""))</f>
        <v>#VALUE!</v>
      </c>
      <c r="G84" s="36" t="str">
        <f aca="false">IF(Pay_Num&lt;&gt;"",Total_Pay-Int,"")</f>
        <v/>
      </c>
      <c r="H84" s="36" t="str">
        <f aca="false">IF(Pay_Num&lt;&gt;"",Beg_Bal*Interest_Rate_17/Num_Pmt_Per_Year,"")</f>
        <v/>
      </c>
      <c r="I84" s="36" t="e">
        <f aca="false">IF(AND(Pay_Num&lt;&gt;"",Sched_Pay+Extra_Pay&lt;Beg_Bal),Beg_Bal-Princ,IF(Pay_Num&lt;&gt;"",0,""))</f>
        <v>#VALUE!</v>
      </c>
      <c r="J84" s="29"/>
      <c r="K84" s="29"/>
    </row>
    <row r="85" customFormat="false" ht="12.75" hidden="false" customHeight="false" outlineLevel="0" collapsed="false">
      <c r="A85" s="32" t="str">
        <f aca="false">IF(Values_Entered_17,A84+1,"")</f>
        <v/>
      </c>
      <c r="B85" s="33" t="str">
        <f aca="false">IF(Pay_Num&lt;&gt;"",DATE(YEAR(Loan_Start_17),MONTH(Loan_Start_17)+(Pay_Num)*12/Num_Pmt_Per_Year,DAY(Loan_Start_17)),"")</f>
        <v/>
      </c>
      <c r="C85" s="36" t="str">
        <f aca="false">IF(Pay_Num&lt;&gt;"",I84,"")</f>
        <v/>
      </c>
      <c r="D85" s="36" t="str">
        <f aca="false">IF(Pay_Num&lt;&gt;"",Scheduled_Monthly_Payment,"")</f>
        <v/>
      </c>
      <c r="E85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85" s="36" t="e">
        <f aca="false">IF(AND(Pay_Num&lt;&gt;"",Sched_Pay+Extra_Pay&lt;Beg_Bal),Sched_Pay+Extra_Pay,IF(Pay_Num&lt;&gt;"",Beg_Bal,""))</f>
        <v>#VALUE!</v>
      </c>
      <c r="G85" s="36" t="str">
        <f aca="false">IF(Pay_Num&lt;&gt;"",Total_Pay-Int,"")</f>
        <v/>
      </c>
      <c r="H85" s="36" t="str">
        <f aca="false">IF(Pay_Num&lt;&gt;"",Beg_Bal*Interest_Rate_17/Num_Pmt_Per_Year,"")</f>
        <v/>
      </c>
      <c r="I85" s="36" t="e">
        <f aca="false">IF(AND(Pay_Num&lt;&gt;"",Sched_Pay+Extra_Pay&lt;Beg_Bal),Beg_Bal-Princ,IF(Pay_Num&lt;&gt;"",0,""))</f>
        <v>#VALUE!</v>
      </c>
      <c r="J85" s="29"/>
      <c r="K85" s="29"/>
    </row>
    <row r="86" customFormat="false" ht="12.75" hidden="false" customHeight="false" outlineLevel="0" collapsed="false">
      <c r="A86" s="32" t="str">
        <f aca="false">IF(Values_Entered_17,A85+1,"")</f>
        <v/>
      </c>
      <c r="B86" s="33" t="str">
        <f aca="false">IF(Pay_Num&lt;&gt;"",DATE(YEAR(Loan_Start_17),MONTH(Loan_Start_17)+(Pay_Num)*12/Num_Pmt_Per_Year,DAY(Loan_Start_17)),"")</f>
        <v/>
      </c>
      <c r="C86" s="36" t="str">
        <f aca="false">IF(Pay_Num&lt;&gt;"",I85,"")</f>
        <v/>
      </c>
      <c r="D86" s="36" t="str">
        <f aca="false">IF(Pay_Num&lt;&gt;"",Scheduled_Monthly_Payment,"")</f>
        <v/>
      </c>
      <c r="E86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86" s="36" t="e">
        <f aca="false">IF(AND(Pay_Num&lt;&gt;"",Sched_Pay+Extra_Pay&lt;Beg_Bal),Sched_Pay+Extra_Pay,IF(Pay_Num&lt;&gt;"",Beg_Bal,""))</f>
        <v>#VALUE!</v>
      </c>
      <c r="G86" s="36" t="str">
        <f aca="false">IF(Pay_Num&lt;&gt;"",Total_Pay-Int,"")</f>
        <v/>
      </c>
      <c r="H86" s="36" t="str">
        <f aca="false">IF(Pay_Num&lt;&gt;"",Beg_Bal*Interest_Rate_17/Num_Pmt_Per_Year,"")</f>
        <v/>
      </c>
      <c r="I86" s="36" t="e">
        <f aca="false">IF(AND(Pay_Num&lt;&gt;"",Sched_Pay+Extra_Pay&lt;Beg_Bal),Beg_Bal-Princ,IF(Pay_Num&lt;&gt;"",0,""))</f>
        <v>#VALUE!</v>
      </c>
      <c r="J86" s="29"/>
      <c r="K86" s="29"/>
    </row>
    <row r="87" customFormat="false" ht="12.75" hidden="false" customHeight="false" outlineLevel="0" collapsed="false">
      <c r="A87" s="32" t="str">
        <f aca="false">IF(Values_Entered_17,A86+1,"")</f>
        <v/>
      </c>
      <c r="B87" s="33" t="str">
        <f aca="false">IF(Pay_Num&lt;&gt;"",DATE(YEAR(Loan_Start_17),MONTH(Loan_Start_17)+(Pay_Num)*12/Num_Pmt_Per_Year,DAY(Loan_Start_17)),"")</f>
        <v/>
      </c>
      <c r="C87" s="36" t="str">
        <f aca="false">IF(Pay_Num&lt;&gt;"",I86,"")</f>
        <v/>
      </c>
      <c r="D87" s="36" t="str">
        <f aca="false">IF(Pay_Num&lt;&gt;"",Scheduled_Monthly_Payment,"")</f>
        <v/>
      </c>
      <c r="E87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87" s="36" t="e">
        <f aca="false">IF(AND(Pay_Num&lt;&gt;"",Sched_Pay+Extra_Pay&lt;Beg_Bal),Sched_Pay+Extra_Pay,IF(Pay_Num&lt;&gt;"",Beg_Bal,""))</f>
        <v>#VALUE!</v>
      </c>
      <c r="G87" s="36" t="str">
        <f aca="false">IF(Pay_Num&lt;&gt;"",Total_Pay-Int,"")</f>
        <v/>
      </c>
      <c r="H87" s="36" t="str">
        <f aca="false">IF(Pay_Num&lt;&gt;"",Beg_Bal*Interest_Rate_17/Num_Pmt_Per_Year,"")</f>
        <v/>
      </c>
      <c r="I87" s="36" t="e">
        <f aca="false">IF(AND(Pay_Num&lt;&gt;"",Sched_Pay+Extra_Pay&lt;Beg_Bal),Beg_Bal-Princ,IF(Pay_Num&lt;&gt;"",0,""))</f>
        <v>#VALUE!</v>
      </c>
      <c r="J87" s="29"/>
      <c r="K87" s="29"/>
    </row>
    <row r="88" customFormat="false" ht="12.75" hidden="false" customHeight="false" outlineLevel="0" collapsed="false">
      <c r="A88" s="32" t="str">
        <f aca="false">IF(Values_Entered_17,A87+1,"")</f>
        <v/>
      </c>
      <c r="B88" s="33" t="str">
        <f aca="false">IF(Pay_Num&lt;&gt;"",DATE(YEAR(Loan_Start_17),MONTH(Loan_Start_17)+(Pay_Num)*12/Num_Pmt_Per_Year,DAY(Loan_Start_17)),"")</f>
        <v/>
      </c>
      <c r="C88" s="36" t="str">
        <f aca="false">IF(Pay_Num&lt;&gt;"",I87,"")</f>
        <v/>
      </c>
      <c r="D88" s="36" t="str">
        <f aca="false">IF(Pay_Num&lt;&gt;"",Scheduled_Monthly_Payment,"")</f>
        <v/>
      </c>
      <c r="E88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88" s="36" t="e">
        <f aca="false">IF(AND(Pay_Num&lt;&gt;"",Sched_Pay+Extra_Pay&lt;Beg_Bal),Sched_Pay+Extra_Pay,IF(Pay_Num&lt;&gt;"",Beg_Bal,""))</f>
        <v>#VALUE!</v>
      </c>
      <c r="G88" s="36" t="str">
        <f aca="false">IF(Pay_Num&lt;&gt;"",Total_Pay-Int,"")</f>
        <v/>
      </c>
      <c r="H88" s="36" t="str">
        <f aca="false">IF(Pay_Num&lt;&gt;"",Beg_Bal*Interest_Rate_17/Num_Pmt_Per_Year,"")</f>
        <v/>
      </c>
      <c r="I88" s="36" t="e">
        <f aca="false">IF(AND(Pay_Num&lt;&gt;"",Sched_Pay+Extra_Pay&lt;Beg_Bal),Beg_Bal-Princ,IF(Pay_Num&lt;&gt;"",0,""))</f>
        <v>#VALUE!</v>
      </c>
      <c r="J88" s="29"/>
      <c r="K88" s="29"/>
    </row>
    <row r="89" customFormat="false" ht="12.75" hidden="false" customHeight="false" outlineLevel="0" collapsed="false">
      <c r="A89" s="32" t="str">
        <f aca="false">IF(Values_Entered_17,A88+1,"")</f>
        <v/>
      </c>
      <c r="B89" s="33" t="str">
        <f aca="false">IF(Pay_Num&lt;&gt;"",DATE(YEAR(Loan_Start_17),MONTH(Loan_Start_17)+(Pay_Num)*12/Num_Pmt_Per_Year,DAY(Loan_Start_17)),"")</f>
        <v/>
      </c>
      <c r="C89" s="36" t="str">
        <f aca="false">IF(Pay_Num&lt;&gt;"",I88,"")</f>
        <v/>
      </c>
      <c r="D89" s="36" t="str">
        <f aca="false">IF(Pay_Num&lt;&gt;"",Scheduled_Monthly_Payment,"")</f>
        <v/>
      </c>
      <c r="E89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89" s="36" t="e">
        <f aca="false">IF(AND(Pay_Num&lt;&gt;"",Sched_Pay+Extra_Pay&lt;Beg_Bal),Sched_Pay+Extra_Pay,IF(Pay_Num&lt;&gt;"",Beg_Bal,""))</f>
        <v>#VALUE!</v>
      </c>
      <c r="G89" s="36" t="str">
        <f aca="false">IF(Pay_Num&lt;&gt;"",Total_Pay-Int,"")</f>
        <v/>
      </c>
      <c r="H89" s="36" t="str">
        <f aca="false">IF(Pay_Num&lt;&gt;"",Beg_Bal*Interest_Rate_17/Num_Pmt_Per_Year,"")</f>
        <v/>
      </c>
      <c r="I89" s="36" t="e">
        <f aca="false">IF(AND(Pay_Num&lt;&gt;"",Sched_Pay+Extra_Pay&lt;Beg_Bal),Beg_Bal-Princ,IF(Pay_Num&lt;&gt;"",0,""))</f>
        <v>#VALUE!</v>
      </c>
      <c r="J89" s="29"/>
      <c r="K89" s="29"/>
    </row>
    <row r="90" customFormat="false" ht="12.75" hidden="false" customHeight="false" outlineLevel="0" collapsed="false">
      <c r="A90" s="32" t="str">
        <f aca="false">IF(Values_Entered_17,A89+1,"")</f>
        <v/>
      </c>
      <c r="B90" s="33" t="str">
        <f aca="false">IF(Pay_Num&lt;&gt;"",DATE(YEAR(Loan_Start_17),MONTH(Loan_Start_17)+(Pay_Num)*12/Num_Pmt_Per_Year,DAY(Loan_Start_17)),"")</f>
        <v/>
      </c>
      <c r="C90" s="36" t="str">
        <f aca="false">IF(Pay_Num&lt;&gt;"",I89,"")</f>
        <v/>
      </c>
      <c r="D90" s="36" t="str">
        <f aca="false">IF(Pay_Num&lt;&gt;"",Scheduled_Monthly_Payment,"")</f>
        <v/>
      </c>
      <c r="E90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90" s="36" t="e">
        <f aca="false">IF(AND(Pay_Num&lt;&gt;"",Sched_Pay+Extra_Pay&lt;Beg_Bal),Sched_Pay+Extra_Pay,IF(Pay_Num&lt;&gt;"",Beg_Bal,""))</f>
        <v>#VALUE!</v>
      </c>
      <c r="G90" s="36" t="str">
        <f aca="false">IF(Pay_Num&lt;&gt;"",Total_Pay-Int,"")</f>
        <v/>
      </c>
      <c r="H90" s="36" t="str">
        <f aca="false">IF(Pay_Num&lt;&gt;"",Beg_Bal*Interest_Rate_17/Num_Pmt_Per_Year,"")</f>
        <v/>
      </c>
      <c r="I90" s="36" t="e">
        <f aca="false">IF(AND(Pay_Num&lt;&gt;"",Sched_Pay+Extra_Pay&lt;Beg_Bal),Beg_Bal-Princ,IF(Pay_Num&lt;&gt;"",0,""))</f>
        <v>#VALUE!</v>
      </c>
      <c r="J90" s="29"/>
      <c r="K90" s="29"/>
    </row>
    <row r="91" customFormat="false" ht="12.75" hidden="false" customHeight="false" outlineLevel="0" collapsed="false">
      <c r="A91" s="32" t="str">
        <f aca="false">IF(Values_Entered_17,A90+1,"")</f>
        <v/>
      </c>
      <c r="B91" s="33" t="str">
        <f aca="false">IF(Pay_Num&lt;&gt;"",DATE(YEAR(Loan_Start_17),MONTH(Loan_Start_17)+(Pay_Num)*12/Num_Pmt_Per_Year,DAY(Loan_Start_17)),"")</f>
        <v/>
      </c>
      <c r="C91" s="36" t="str">
        <f aca="false">IF(Pay_Num&lt;&gt;"",I90,"")</f>
        <v/>
      </c>
      <c r="D91" s="36" t="str">
        <f aca="false">IF(Pay_Num&lt;&gt;"",Scheduled_Monthly_Payment,"")</f>
        <v/>
      </c>
      <c r="E91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91" s="36" t="e">
        <f aca="false">IF(AND(Pay_Num&lt;&gt;"",Sched_Pay+Extra_Pay&lt;Beg_Bal),Sched_Pay+Extra_Pay,IF(Pay_Num&lt;&gt;"",Beg_Bal,""))</f>
        <v>#VALUE!</v>
      </c>
      <c r="G91" s="36" t="str">
        <f aca="false">IF(Pay_Num&lt;&gt;"",Total_Pay-Int,"")</f>
        <v/>
      </c>
      <c r="H91" s="36" t="str">
        <f aca="false">IF(Pay_Num&lt;&gt;"",Beg_Bal*Interest_Rate_17/Num_Pmt_Per_Year,"")</f>
        <v/>
      </c>
      <c r="I91" s="36" t="e">
        <f aca="false">IF(AND(Pay_Num&lt;&gt;"",Sched_Pay+Extra_Pay&lt;Beg_Bal),Beg_Bal-Princ,IF(Pay_Num&lt;&gt;"",0,""))</f>
        <v>#VALUE!</v>
      </c>
      <c r="J91" s="29"/>
      <c r="K91" s="29"/>
    </row>
    <row r="92" customFormat="false" ht="12.75" hidden="false" customHeight="false" outlineLevel="0" collapsed="false">
      <c r="A92" s="32" t="str">
        <f aca="false">IF(Values_Entered_17,A91+1,"")</f>
        <v/>
      </c>
      <c r="B92" s="33" t="str">
        <f aca="false">IF(Pay_Num&lt;&gt;"",DATE(YEAR(Loan_Start_17),MONTH(Loan_Start_17)+(Pay_Num)*12/Num_Pmt_Per_Year,DAY(Loan_Start_17)),"")</f>
        <v/>
      </c>
      <c r="C92" s="36" t="str">
        <f aca="false">IF(Pay_Num&lt;&gt;"",I91,"")</f>
        <v/>
      </c>
      <c r="D92" s="36" t="str">
        <f aca="false">IF(Pay_Num&lt;&gt;"",Scheduled_Monthly_Payment,"")</f>
        <v/>
      </c>
      <c r="E92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92" s="36" t="e">
        <f aca="false">IF(AND(Pay_Num&lt;&gt;"",Sched_Pay+Extra_Pay&lt;Beg_Bal),Sched_Pay+Extra_Pay,IF(Pay_Num&lt;&gt;"",Beg_Bal,""))</f>
        <v>#VALUE!</v>
      </c>
      <c r="G92" s="36" t="str">
        <f aca="false">IF(Pay_Num&lt;&gt;"",Total_Pay-Int,"")</f>
        <v/>
      </c>
      <c r="H92" s="36" t="str">
        <f aca="false">IF(Pay_Num&lt;&gt;"",Beg_Bal*Interest_Rate_17/Num_Pmt_Per_Year,"")</f>
        <v/>
      </c>
      <c r="I92" s="36" t="e">
        <f aca="false">IF(AND(Pay_Num&lt;&gt;"",Sched_Pay+Extra_Pay&lt;Beg_Bal),Beg_Bal-Princ,IF(Pay_Num&lt;&gt;"",0,""))</f>
        <v>#VALUE!</v>
      </c>
      <c r="J92" s="29"/>
      <c r="K92" s="29"/>
    </row>
    <row r="93" customFormat="false" ht="12.75" hidden="false" customHeight="false" outlineLevel="0" collapsed="false">
      <c r="A93" s="32" t="str">
        <f aca="false">IF(Values_Entered_17,A92+1,"")</f>
        <v/>
      </c>
      <c r="B93" s="33" t="str">
        <f aca="false">IF(Pay_Num&lt;&gt;"",DATE(YEAR(Loan_Start_17),MONTH(Loan_Start_17)+(Pay_Num)*12/Num_Pmt_Per_Year,DAY(Loan_Start_17)),"")</f>
        <v/>
      </c>
      <c r="C93" s="36" t="str">
        <f aca="false">IF(Pay_Num&lt;&gt;"",I92,"")</f>
        <v/>
      </c>
      <c r="D93" s="36" t="str">
        <f aca="false">IF(Pay_Num&lt;&gt;"",Scheduled_Monthly_Payment,"")</f>
        <v/>
      </c>
      <c r="E93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93" s="36" t="e">
        <f aca="false">IF(AND(Pay_Num&lt;&gt;"",Sched_Pay+Extra_Pay&lt;Beg_Bal),Sched_Pay+Extra_Pay,IF(Pay_Num&lt;&gt;"",Beg_Bal,""))</f>
        <v>#VALUE!</v>
      </c>
      <c r="G93" s="36" t="str">
        <f aca="false">IF(Pay_Num&lt;&gt;"",Total_Pay-Int,"")</f>
        <v/>
      </c>
      <c r="H93" s="36" t="str">
        <f aca="false">IF(Pay_Num&lt;&gt;"",Beg_Bal*Interest_Rate_17/Num_Pmt_Per_Year,"")</f>
        <v/>
      </c>
      <c r="I93" s="36" t="e">
        <f aca="false">IF(AND(Pay_Num&lt;&gt;"",Sched_Pay+Extra_Pay&lt;Beg_Bal),Beg_Bal-Princ,IF(Pay_Num&lt;&gt;"",0,""))</f>
        <v>#VALUE!</v>
      </c>
      <c r="J93" s="29"/>
      <c r="K93" s="29"/>
    </row>
    <row r="94" customFormat="false" ht="12.75" hidden="false" customHeight="false" outlineLevel="0" collapsed="false">
      <c r="A94" s="32" t="str">
        <f aca="false">IF(Values_Entered_17,A93+1,"")</f>
        <v/>
      </c>
      <c r="B94" s="33" t="str">
        <f aca="false">IF(Pay_Num&lt;&gt;"",DATE(YEAR(Loan_Start_17),MONTH(Loan_Start_17)+(Pay_Num)*12/Num_Pmt_Per_Year,DAY(Loan_Start_17)),"")</f>
        <v/>
      </c>
      <c r="C94" s="36" t="str">
        <f aca="false">IF(Pay_Num&lt;&gt;"",I93,"")</f>
        <v/>
      </c>
      <c r="D94" s="36" t="str">
        <f aca="false">IF(Pay_Num&lt;&gt;"",Scheduled_Monthly_Payment,"")</f>
        <v/>
      </c>
      <c r="E94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94" s="36" t="e">
        <f aca="false">IF(AND(Pay_Num&lt;&gt;"",Sched_Pay+Extra_Pay&lt;Beg_Bal),Sched_Pay+Extra_Pay,IF(Pay_Num&lt;&gt;"",Beg_Bal,""))</f>
        <v>#VALUE!</v>
      </c>
      <c r="G94" s="36" t="str">
        <f aca="false">IF(Pay_Num&lt;&gt;"",Total_Pay-Int,"")</f>
        <v/>
      </c>
      <c r="H94" s="36" t="str">
        <f aca="false">IF(Pay_Num&lt;&gt;"",Beg_Bal*Interest_Rate_17/Num_Pmt_Per_Year,"")</f>
        <v/>
      </c>
      <c r="I94" s="36" t="e">
        <f aca="false">IF(AND(Pay_Num&lt;&gt;"",Sched_Pay+Extra_Pay&lt;Beg_Bal),Beg_Bal-Princ,IF(Pay_Num&lt;&gt;"",0,""))</f>
        <v>#VALUE!</v>
      </c>
      <c r="J94" s="29"/>
      <c r="K94" s="29"/>
    </row>
    <row r="95" customFormat="false" ht="12.75" hidden="false" customHeight="false" outlineLevel="0" collapsed="false">
      <c r="A95" s="32" t="str">
        <f aca="false">IF(Values_Entered_17,A94+1,"")</f>
        <v/>
      </c>
      <c r="B95" s="33" t="str">
        <f aca="false">IF(Pay_Num&lt;&gt;"",DATE(YEAR(Loan_Start_17),MONTH(Loan_Start_17)+(Pay_Num)*12/Num_Pmt_Per_Year,DAY(Loan_Start_17)),"")</f>
        <v/>
      </c>
      <c r="C95" s="36" t="str">
        <f aca="false">IF(Pay_Num&lt;&gt;"",I94,"")</f>
        <v/>
      </c>
      <c r="D95" s="36" t="str">
        <f aca="false">IF(Pay_Num&lt;&gt;"",Scheduled_Monthly_Payment,"")</f>
        <v/>
      </c>
      <c r="E95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95" s="36" t="e">
        <f aca="false">IF(AND(Pay_Num&lt;&gt;"",Sched_Pay+Extra_Pay&lt;Beg_Bal),Sched_Pay+Extra_Pay,IF(Pay_Num&lt;&gt;"",Beg_Bal,""))</f>
        <v>#VALUE!</v>
      </c>
      <c r="G95" s="36" t="str">
        <f aca="false">IF(Pay_Num&lt;&gt;"",Total_Pay-Int,"")</f>
        <v/>
      </c>
      <c r="H95" s="36" t="str">
        <f aca="false">IF(Pay_Num&lt;&gt;"",Beg_Bal*Interest_Rate_17/Num_Pmt_Per_Year,"")</f>
        <v/>
      </c>
      <c r="I95" s="36" t="e">
        <f aca="false">IF(AND(Pay_Num&lt;&gt;"",Sched_Pay+Extra_Pay&lt;Beg_Bal),Beg_Bal-Princ,IF(Pay_Num&lt;&gt;"",0,""))</f>
        <v>#VALUE!</v>
      </c>
      <c r="J95" s="29"/>
      <c r="K95" s="29"/>
    </row>
    <row r="96" customFormat="false" ht="12.75" hidden="false" customHeight="false" outlineLevel="0" collapsed="false">
      <c r="A96" s="32" t="str">
        <f aca="false">IF(Values_Entered_17,A95+1,"")</f>
        <v/>
      </c>
      <c r="B96" s="33" t="str">
        <f aca="false">IF(Pay_Num&lt;&gt;"",DATE(YEAR(Loan_Start_17),MONTH(Loan_Start_17)+(Pay_Num)*12/Num_Pmt_Per_Year,DAY(Loan_Start_17)),"")</f>
        <v/>
      </c>
      <c r="C96" s="36" t="str">
        <f aca="false">IF(Pay_Num&lt;&gt;"",I95,"")</f>
        <v/>
      </c>
      <c r="D96" s="36" t="str">
        <f aca="false">IF(Pay_Num&lt;&gt;"",Scheduled_Monthly_Payment,"")</f>
        <v/>
      </c>
      <c r="E96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96" s="36" t="e">
        <f aca="false">IF(AND(Pay_Num&lt;&gt;"",Sched_Pay+Extra_Pay&lt;Beg_Bal),Sched_Pay+Extra_Pay,IF(Pay_Num&lt;&gt;"",Beg_Bal,""))</f>
        <v>#VALUE!</v>
      </c>
      <c r="G96" s="36" t="str">
        <f aca="false">IF(Pay_Num&lt;&gt;"",Total_Pay-Int,"")</f>
        <v/>
      </c>
      <c r="H96" s="36" t="str">
        <f aca="false">IF(Pay_Num&lt;&gt;"",Beg_Bal*Interest_Rate_17/Num_Pmt_Per_Year,"")</f>
        <v/>
      </c>
      <c r="I96" s="36" t="e">
        <f aca="false">IF(AND(Pay_Num&lt;&gt;"",Sched_Pay+Extra_Pay&lt;Beg_Bal),Beg_Bal-Princ,IF(Pay_Num&lt;&gt;"",0,""))</f>
        <v>#VALUE!</v>
      </c>
      <c r="J96" s="29"/>
      <c r="K96" s="29"/>
    </row>
    <row r="97" customFormat="false" ht="12.75" hidden="false" customHeight="false" outlineLevel="0" collapsed="false">
      <c r="A97" s="32" t="str">
        <f aca="false">IF(Values_Entered_17,A96+1,"")</f>
        <v/>
      </c>
      <c r="B97" s="33" t="str">
        <f aca="false">IF(Pay_Num&lt;&gt;"",DATE(YEAR(Loan_Start_17),MONTH(Loan_Start_17)+(Pay_Num)*12/Num_Pmt_Per_Year,DAY(Loan_Start_17)),"")</f>
        <v/>
      </c>
      <c r="C97" s="36" t="str">
        <f aca="false">IF(Pay_Num&lt;&gt;"",I96,"")</f>
        <v/>
      </c>
      <c r="D97" s="36" t="str">
        <f aca="false">IF(Pay_Num&lt;&gt;"",Scheduled_Monthly_Payment,"")</f>
        <v/>
      </c>
      <c r="E97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97" s="36" t="e">
        <f aca="false">IF(AND(Pay_Num&lt;&gt;"",Sched_Pay+Extra_Pay&lt;Beg_Bal),Sched_Pay+Extra_Pay,IF(Pay_Num&lt;&gt;"",Beg_Bal,""))</f>
        <v>#VALUE!</v>
      </c>
      <c r="G97" s="36" t="str">
        <f aca="false">IF(Pay_Num&lt;&gt;"",Total_Pay-Int,"")</f>
        <v/>
      </c>
      <c r="H97" s="36" t="str">
        <f aca="false">IF(Pay_Num&lt;&gt;"",Beg_Bal*Interest_Rate_17/Num_Pmt_Per_Year,"")</f>
        <v/>
      </c>
      <c r="I97" s="36" t="e">
        <f aca="false">IF(AND(Pay_Num&lt;&gt;"",Sched_Pay+Extra_Pay&lt;Beg_Bal),Beg_Bal-Princ,IF(Pay_Num&lt;&gt;"",0,""))</f>
        <v>#VALUE!</v>
      </c>
      <c r="J97" s="29"/>
      <c r="K97" s="29"/>
    </row>
    <row r="98" customFormat="false" ht="12.75" hidden="false" customHeight="false" outlineLevel="0" collapsed="false">
      <c r="A98" s="32" t="str">
        <f aca="false">IF(Values_Entered_17,A97+1,"")</f>
        <v/>
      </c>
      <c r="B98" s="33" t="str">
        <f aca="false">IF(Pay_Num&lt;&gt;"",DATE(YEAR(Loan_Start_17),MONTH(Loan_Start_17)+(Pay_Num)*12/Num_Pmt_Per_Year,DAY(Loan_Start_17)),"")</f>
        <v/>
      </c>
      <c r="C98" s="36" t="str">
        <f aca="false">IF(Pay_Num&lt;&gt;"",I97,"")</f>
        <v/>
      </c>
      <c r="D98" s="36" t="str">
        <f aca="false">IF(Pay_Num&lt;&gt;"",Scheduled_Monthly_Payment,"")</f>
        <v/>
      </c>
      <c r="E98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98" s="36" t="e">
        <f aca="false">IF(AND(Pay_Num&lt;&gt;"",Sched_Pay+Extra_Pay&lt;Beg_Bal),Sched_Pay+Extra_Pay,IF(Pay_Num&lt;&gt;"",Beg_Bal,""))</f>
        <v>#VALUE!</v>
      </c>
      <c r="G98" s="36" t="str">
        <f aca="false">IF(Pay_Num&lt;&gt;"",Total_Pay-Int,"")</f>
        <v/>
      </c>
      <c r="H98" s="36" t="str">
        <f aca="false">IF(Pay_Num&lt;&gt;"",Beg_Bal*Interest_Rate_17/Num_Pmt_Per_Year,"")</f>
        <v/>
      </c>
      <c r="I98" s="36" t="e">
        <f aca="false">IF(AND(Pay_Num&lt;&gt;"",Sched_Pay+Extra_Pay&lt;Beg_Bal),Beg_Bal-Princ,IF(Pay_Num&lt;&gt;"",0,""))</f>
        <v>#VALUE!</v>
      </c>
      <c r="J98" s="29"/>
      <c r="K98" s="29"/>
    </row>
    <row r="99" customFormat="false" ht="12.75" hidden="false" customHeight="false" outlineLevel="0" collapsed="false">
      <c r="A99" s="32" t="str">
        <f aca="false">IF(Values_Entered_17,A98+1,"")</f>
        <v/>
      </c>
      <c r="B99" s="33" t="str">
        <f aca="false">IF(Pay_Num&lt;&gt;"",DATE(YEAR(Loan_Start_17),MONTH(Loan_Start_17)+(Pay_Num)*12/Num_Pmt_Per_Year,DAY(Loan_Start_17)),"")</f>
        <v/>
      </c>
      <c r="C99" s="36" t="str">
        <f aca="false">IF(Pay_Num&lt;&gt;"",I98,"")</f>
        <v/>
      </c>
      <c r="D99" s="36" t="str">
        <f aca="false">IF(Pay_Num&lt;&gt;"",Scheduled_Monthly_Payment,"")</f>
        <v/>
      </c>
      <c r="E99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99" s="36" t="e">
        <f aca="false">IF(AND(Pay_Num&lt;&gt;"",Sched_Pay+Extra_Pay&lt;Beg_Bal),Sched_Pay+Extra_Pay,IF(Pay_Num&lt;&gt;"",Beg_Bal,""))</f>
        <v>#VALUE!</v>
      </c>
      <c r="G99" s="36" t="str">
        <f aca="false">IF(Pay_Num&lt;&gt;"",Total_Pay-Int,"")</f>
        <v/>
      </c>
      <c r="H99" s="36" t="str">
        <f aca="false">IF(Pay_Num&lt;&gt;"",Beg_Bal*Interest_Rate_17/Num_Pmt_Per_Year,"")</f>
        <v/>
      </c>
      <c r="I99" s="36" t="e">
        <f aca="false">IF(AND(Pay_Num&lt;&gt;"",Sched_Pay+Extra_Pay&lt;Beg_Bal),Beg_Bal-Princ,IF(Pay_Num&lt;&gt;"",0,""))</f>
        <v>#VALUE!</v>
      </c>
      <c r="J99" s="29"/>
      <c r="K99" s="29"/>
    </row>
    <row r="100" customFormat="false" ht="12.75" hidden="false" customHeight="false" outlineLevel="0" collapsed="false">
      <c r="A100" s="32" t="str">
        <f aca="false">IF(Values_Entered_17,A99+1,"")</f>
        <v/>
      </c>
      <c r="B100" s="33" t="str">
        <f aca="false">IF(Pay_Num&lt;&gt;"",DATE(YEAR(Loan_Start_17),MONTH(Loan_Start_17)+(Pay_Num)*12/Num_Pmt_Per_Year,DAY(Loan_Start_17)),"")</f>
        <v/>
      </c>
      <c r="C100" s="36" t="str">
        <f aca="false">IF(Pay_Num&lt;&gt;"",I99,"")</f>
        <v/>
      </c>
      <c r="D100" s="36" t="str">
        <f aca="false">IF(Pay_Num&lt;&gt;"",Scheduled_Monthly_Payment,"")</f>
        <v/>
      </c>
      <c r="E100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100" s="36" t="e">
        <f aca="false">IF(AND(Pay_Num&lt;&gt;"",Sched_Pay+Extra_Pay&lt;Beg_Bal),Sched_Pay+Extra_Pay,IF(Pay_Num&lt;&gt;"",Beg_Bal,""))</f>
        <v>#VALUE!</v>
      </c>
      <c r="G100" s="36" t="str">
        <f aca="false">IF(Pay_Num&lt;&gt;"",Total_Pay-Int,"")</f>
        <v/>
      </c>
      <c r="H100" s="36" t="str">
        <f aca="false">IF(Pay_Num&lt;&gt;"",Beg_Bal*Interest_Rate_17/Num_Pmt_Per_Year,"")</f>
        <v/>
      </c>
      <c r="I100" s="36" t="e">
        <f aca="false">IF(AND(Pay_Num&lt;&gt;"",Sched_Pay+Extra_Pay&lt;Beg_Bal),Beg_Bal-Princ,IF(Pay_Num&lt;&gt;"",0,""))</f>
        <v>#VALUE!</v>
      </c>
      <c r="J100" s="29"/>
      <c r="K100" s="29"/>
    </row>
    <row r="101" customFormat="false" ht="12.75" hidden="false" customHeight="false" outlineLevel="0" collapsed="false">
      <c r="A101" s="32" t="str">
        <f aca="false">IF(Values_Entered_17,A100+1,"")</f>
        <v/>
      </c>
      <c r="B101" s="33" t="str">
        <f aca="false">IF(Pay_Num&lt;&gt;"",DATE(YEAR(Loan_Start_17),MONTH(Loan_Start_17)+(Pay_Num)*12/Num_Pmt_Per_Year,DAY(Loan_Start_17)),"")</f>
        <v/>
      </c>
      <c r="C101" s="36" t="str">
        <f aca="false">IF(Pay_Num&lt;&gt;"",I100,"")</f>
        <v/>
      </c>
      <c r="D101" s="36" t="str">
        <f aca="false">IF(Pay_Num&lt;&gt;"",Scheduled_Monthly_Payment,"")</f>
        <v/>
      </c>
      <c r="E101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101" s="36" t="e">
        <f aca="false">IF(AND(Pay_Num&lt;&gt;"",Sched_Pay+Extra_Pay&lt;Beg_Bal),Sched_Pay+Extra_Pay,IF(Pay_Num&lt;&gt;"",Beg_Bal,""))</f>
        <v>#VALUE!</v>
      </c>
      <c r="G101" s="36" t="str">
        <f aca="false">IF(Pay_Num&lt;&gt;"",Total_Pay-Int,"")</f>
        <v/>
      </c>
      <c r="H101" s="36" t="str">
        <f aca="false">IF(Pay_Num&lt;&gt;"",Beg_Bal*Interest_Rate_17/Num_Pmt_Per_Year,"")</f>
        <v/>
      </c>
      <c r="I101" s="36" t="e">
        <f aca="false">IF(AND(Pay_Num&lt;&gt;"",Sched_Pay+Extra_Pay&lt;Beg_Bal),Beg_Bal-Princ,IF(Pay_Num&lt;&gt;"",0,""))</f>
        <v>#VALUE!</v>
      </c>
      <c r="J101" s="29"/>
      <c r="K101" s="29"/>
    </row>
    <row r="102" customFormat="false" ht="12.75" hidden="false" customHeight="false" outlineLevel="0" collapsed="false">
      <c r="A102" s="32" t="str">
        <f aca="false">IF(Values_Entered_17,A101+1,"")</f>
        <v/>
      </c>
      <c r="B102" s="33" t="str">
        <f aca="false">IF(Pay_Num&lt;&gt;"",DATE(YEAR(Loan_Start_17),MONTH(Loan_Start_17)+(Pay_Num)*12/Num_Pmt_Per_Year,DAY(Loan_Start_17)),"")</f>
        <v/>
      </c>
      <c r="C102" s="36" t="str">
        <f aca="false">IF(Pay_Num&lt;&gt;"",I101,"")</f>
        <v/>
      </c>
      <c r="D102" s="36" t="str">
        <f aca="false">IF(Pay_Num&lt;&gt;"",Scheduled_Monthly_Payment,"")</f>
        <v/>
      </c>
      <c r="E102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102" s="36" t="e">
        <f aca="false">IF(AND(Pay_Num&lt;&gt;"",Sched_Pay+Extra_Pay&lt;Beg_Bal),Sched_Pay+Extra_Pay,IF(Pay_Num&lt;&gt;"",Beg_Bal,""))</f>
        <v>#VALUE!</v>
      </c>
      <c r="G102" s="36" t="str">
        <f aca="false">IF(Pay_Num&lt;&gt;"",Total_Pay-Int,"")</f>
        <v/>
      </c>
      <c r="H102" s="36" t="str">
        <f aca="false">IF(Pay_Num&lt;&gt;"",Beg_Bal*Interest_Rate_17/Num_Pmt_Per_Year,"")</f>
        <v/>
      </c>
      <c r="I102" s="36" t="e">
        <f aca="false">IF(AND(Pay_Num&lt;&gt;"",Sched_Pay+Extra_Pay&lt;Beg_Bal),Beg_Bal-Princ,IF(Pay_Num&lt;&gt;"",0,""))</f>
        <v>#VALUE!</v>
      </c>
      <c r="J102" s="29"/>
      <c r="K102" s="29"/>
    </row>
    <row r="103" customFormat="false" ht="12.75" hidden="false" customHeight="false" outlineLevel="0" collapsed="false">
      <c r="A103" s="32" t="str">
        <f aca="false">IF(Values_Entered_17,A102+1,"")</f>
        <v/>
      </c>
      <c r="B103" s="33" t="str">
        <f aca="false">IF(Pay_Num&lt;&gt;"",DATE(YEAR(Loan_Start_17),MONTH(Loan_Start_17)+(Pay_Num)*12/Num_Pmt_Per_Year,DAY(Loan_Start_17)),"")</f>
        <v/>
      </c>
      <c r="C103" s="36" t="str">
        <f aca="false">IF(Pay_Num&lt;&gt;"",I102,"")</f>
        <v/>
      </c>
      <c r="D103" s="36" t="str">
        <f aca="false">IF(Pay_Num&lt;&gt;"",Scheduled_Monthly_Payment,"")</f>
        <v/>
      </c>
      <c r="E103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103" s="36" t="e">
        <f aca="false">IF(AND(Pay_Num&lt;&gt;"",Sched_Pay+Extra_Pay&lt;Beg_Bal),Sched_Pay+Extra_Pay,IF(Pay_Num&lt;&gt;"",Beg_Bal,""))</f>
        <v>#VALUE!</v>
      </c>
      <c r="G103" s="36" t="str">
        <f aca="false">IF(Pay_Num&lt;&gt;"",Total_Pay-Int,"")</f>
        <v/>
      </c>
      <c r="H103" s="36" t="str">
        <f aca="false">IF(Pay_Num&lt;&gt;"",Beg_Bal*Interest_Rate_17/Num_Pmt_Per_Year,"")</f>
        <v/>
      </c>
      <c r="I103" s="36" t="e">
        <f aca="false">IF(AND(Pay_Num&lt;&gt;"",Sched_Pay+Extra_Pay&lt;Beg_Bal),Beg_Bal-Princ,IF(Pay_Num&lt;&gt;"",0,""))</f>
        <v>#VALUE!</v>
      </c>
      <c r="J103" s="29"/>
      <c r="K103" s="29"/>
    </row>
    <row r="104" customFormat="false" ht="12.75" hidden="false" customHeight="false" outlineLevel="0" collapsed="false">
      <c r="A104" s="32" t="str">
        <f aca="false">IF(Values_Entered_17,A103+1,"")</f>
        <v/>
      </c>
      <c r="B104" s="33" t="str">
        <f aca="false">IF(Pay_Num&lt;&gt;"",DATE(YEAR(Loan_Start_17),MONTH(Loan_Start_17)+(Pay_Num)*12/Num_Pmt_Per_Year,DAY(Loan_Start_17)),"")</f>
        <v/>
      </c>
      <c r="C104" s="36" t="str">
        <f aca="false">IF(Pay_Num&lt;&gt;"",I103,"")</f>
        <v/>
      </c>
      <c r="D104" s="36" t="str">
        <f aca="false">IF(Pay_Num&lt;&gt;"",Scheduled_Monthly_Payment,"")</f>
        <v/>
      </c>
      <c r="E104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104" s="36" t="e">
        <f aca="false">IF(AND(Pay_Num&lt;&gt;"",Sched_Pay+Extra_Pay&lt;Beg_Bal),Sched_Pay+Extra_Pay,IF(Pay_Num&lt;&gt;"",Beg_Bal,""))</f>
        <v>#VALUE!</v>
      </c>
      <c r="G104" s="36" t="str">
        <f aca="false">IF(Pay_Num&lt;&gt;"",Total_Pay-Int,"")</f>
        <v/>
      </c>
      <c r="H104" s="36" t="str">
        <f aca="false">IF(Pay_Num&lt;&gt;"",Beg_Bal*Interest_Rate_17/Num_Pmt_Per_Year,"")</f>
        <v/>
      </c>
      <c r="I104" s="36" t="e">
        <f aca="false">IF(AND(Pay_Num&lt;&gt;"",Sched_Pay+Extra_Pay&lt;Beg_Bal),Beg_Bal-Princ,IF(Pay_Num&lt;&gt;"",0,""))</f>
        <v>#VALUE!</v>
      </c>
      <c r="J104" s="29"/>
      <c r="K104" s="29"/>
    </row>
    <row r="105" customFormat="false" ht="12.75" hidden="false" customHeight="false" outlineLevel="0" collapsed="false">
      <c r="A105" s="32" t="str">
        <f aca="false">IF(Values_Entered_17,A104+1,"")</f>
        <v/>
      </c>
      <c r="B105" s="33" t="str">
        <f aca="false">IF(Pay_Num&lt;&gt;"",DATE(YEAR(Loan_Start_17),MONTH(Loan_Start_17)+(Pay_Num)*12/Num_Pmt_Per_Year,DAY(Loan_Start_17)),"")</f>
        <v/>
      </c>
      <c r="C105" s="36" t="str">
        <f aca="false">IF(Pay_Num&lt;&gt;"",I104,"")</f>
        <v/>
      </c>
      <c r="D105" s="36" t="str">
        <f aca="false">IF(Pay_Num&lt;&gt;"",Scheduled_Monthly_Payment,"")</f>
        <v/>
      </c>
      <c r="E105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105" s="36" t="e">
        <f aca="false">IF(AND(Pay_Num&lt;&gt;"",Sched_Pay+Extra_Pay&lt;Beg_Bal),Sched_Pay+Extra_Pay,IF(Pay_Num&lt;&gt;"",Beg_Bal,""))</f>
        <v>#VALUE!</v>
      </c>
      <c r="G105" s="36" t="str">
        <f aca="false">IF(Pay_Num&lt;&gt;"",Total_Pay-Int,"")</f>
        <v/>
      </c>
      <c r="H105" s="36" t="str">
        <f aca="false">IF(Pay_Num&lt;&gt;"",Beg_Bal*Interest_Rate_17/Num_Pmt_Per_Year,"")</f>
        <v/>
      </c>
      <c r="I105" s="36" t="e">
        <f aca="false">IF(AND(Pay_Num&lt;&gt;"",Sched_Pay+Extra_Pay&lt;Beg_Bal),Beg_Bal-Princ,IF(Pay_Num&lt;&gt;"",0,""))</f>
        <v>#VALUE!</v>
      </c>
      <c r="J105" s="29"/>
      <c r="K105" s="29"/>
    </row>
    <row r="106" customFormat="false" ht="12.75" hidden="false" customHeight="false" outlineLevel="0" collapsed="false">
      <c r="A106" s="32" t="str">
        <f aca="false">IF(Values_Entered_17,A105+1,"")</f>
        <v/>
      </c>
      <c r="B106" s="33" t="str">
        <f aca="false">IF(Pay_Num&lt;&gt;"",DATE(YEAR(Loan_Start_17),MONTH(Loan_Start_17)+(Pay_Num)*12/Num_Pmt_Per_Year,DAY(Loan_Start_17)),"")</f>
        <v/>
      </c>
      <c r="C106" s="36" t="str">
        <f aca="false">IF(Pay_Num&lt;&gt;"",I105,"")</f>
        <v/>
      </c>
      <c r="D106" s="36" t="str">
        <f aca="false">IF(Pay_Num&lt;&gt;"",Scheduled_Monthly_Payment,"")</f>
        <v/>
      </c>
      <c r="E106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106" s="36" t="e">
        <f aca="false">IF(AND(Pay_Num&lt;&gt;"",Sched_Pay+Extra_Pay&lt;Beg_Bal),Sched_Pay+Extra_Pay,IF(Pay_Num&lt;&gt;"",Beg_Bal,""))</f>
        <v>#VALUE!</v>
      </c>
      <c r="G106" s="36" t="str">
        <f aca="false">IF(Pay_Num&lt;&gt;"",Total_Pay-Int,"")</f>
        <v/>
      </c>
      <c r="H106" s="36" t="str">
        <f aca="false">IF(Pay_Num&lt;&gt;"",Beg_Bal*Interest_Rate_17/Num_Pmt_Per_Year,"")</f>
        <v/>
      </c>
      <c r="I106" s="36" t="e">
        <f aca="false">IF(AND(Pay_Num&lt;&gt;"",Sched_Pay+Extra_Pay&lt;Beg_Bal),Beg_Bal-Princ,IF(Pay_Num&lt;&gt;"",0,""))</f>
        <v>#VALUE!</v>
      </c>
      <c r="J106" s="29"/>
      <c r="K106" s="29"/>
    </row>
    <row r="107" customFormat="false" ht="12.75" hidden="false" customHeight="false" outlineLevel="0" collapsed="false">
      <c r="A107" s="32" t="str">
        <f aca="false">IF(Values_Entered_17,A106+1,"")</f>
        <v/>
      </c>
      <c r="B107" s="33" t="str">
        <f aca="false">IF(Pay_Num&lt;&gt;"",DATE(YEAR(Loan_Start_17),MONTH(Loan_Start_17)+(Pay_Num)*12/Num_Pmt_Per_Year,DAY(Loan_Start_17)),"")</f>
        <v/>
      </c>
      <c r="C107" s="36" t="str">
        <f aca="false">IF(Pay_Num&lt;&gt;"",I106,"")</f>
        <v/>
      </c>
      <c r="D107" s="36" t="str">
        <f aca="false">IF(Pay_Num&lt;&gt;"",Scheduled_Monthly_Payment,"")</f>
        <v/>
      </c>
      <c r="E107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107" s="36" t="e">
        <f aca="false">IF(AND(Pay_Num&lt;&gt;"",Sched_Pay+Extra_Pay&lt;Beg_Bal),Sched_Pay+Extra_Pay,IF(Pay_Num&lt;&gt;"",Beg_Bal,""))</f>
        <v>#VALUE!</v>
      </c>
      <c r="G107" s="36" t="str">
        <f aca="false">IF(Pay_Num&lt;&gt;"",Total_Pay-Int,"")</f>
        <v/>
      </c>
      <c r="H107" s="36" t="str">
        <f aca="false">IF(Pay_Num&lt;&gt;"",Beg_Bal*Interest_Rate_17/Num_Pmt_Per_Year,"")</f>
        <v/>
      </c>
      <c r="I107" s="36" t="e">
        <f aca="false">IF(AND(Pay_Num&lt;&gt;"",Sched_Pay+Extra_Pay&lt;Beg_Bal),Beg_Bal-Princ,IF(Pay_Num&lt;&gt;"",0,""))</f>
        <v>#VALUE!</v>
      </c>
      <c r="J107" s="29"/>
      <c r="K107" s="29"/>
    </row>
    <row r="108" customFormat="false" ht="12.75" hidden="false" customHeight="false" outlineLevel="0" collapsed="false">
      <c r="A108" s="32" t="str">
        <f aca="false">IF(Values_Entered_17,A107+1,"")</f>
        <v/>
      </c>
      <c r="B108" s="33" t="str">
        <f aca="false">IF(Pay_Num&lt;&gt;"",DATE(YEAR(Loan_Start_17),MONTH(Loan_Start_17)+(Pay_Num)*12/Num_Pmt_Per_Year,DAY(Loan_Start_17)),"")</f>
        <v/>
      </c>
      <c r="C108" s="36" t="str">
        <f aca="false">IF(Pay_Num&lt;&gt;"",I107,"")</f>
        <v/>
      </c>
      <c r="D108" s="36" t="str">
        <f aca="false">IF(Pay_Num&lt;&gt;"",Scheduled_Monthly_Payment,"")</f>
        <v/>
      </c>
      <c r="E108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108" s="36" t="e">
        <f aca="false">IF(AND(Pay_Num&lt;&gt;"",Sched_Pay+Extra_Pay&lt;Beg_Bal),Sched_Pay+Extra_Pay,IF(Pay_Num&lt;&gt;"",Beg_Bal,""))</f>
        <v>#VALUE!</v>
      </c>
      <c r="G108" s="36" t="str">
        <f aca="false">IF(Pay_Num&lt;&gt;"",Total_Pay-Int,"")</f>
        <v/>
      </c>
      <c r="H108" s="36" t="str">
        <f aca="false">IF(Pay_Num&lt;&gt;"",Beg_Bal*Interest_Rate_17/Num_Pmt_Per_Year,"")</f>
        <v/>
      </c>
      <c r="I108" s="36" t="e">
        <f aca="false">IF(AND(Pay_Num&lt;&gt;"",Sched_Pay+Extra_Pay&lt;Beg_Bal),Beg_Bal-Princ,IF(Pay_Num&lt;&gt;"",0,""))</f>
        <v>#VALUE!</v>
      </c>
      <c r="J108" s="29"/>
      <c r="K108" s="29"/>
    </row>
    <row r="109" customFormat="false" ht="12.75" hidden="false" customHeight="false" outlineLevel="0" collapsed="false">
      <c r="A109" s="32" t="str">
        <f aca="false">IF(Values_Entered_17,A108+1,"")</f>
        <v/>
      </c>
      <c r="B109" s="33" t="str">
        <f aca="false">IF(Pay_Num&lt;&gt;"",DATE(YEAR(Loan_Start_17),MONTH(Loan_Start_17)+(Pay_Num)*12/Num_Pmt_Per_Year,DAY(Loan_Start_17)),"")</f>
        <v/>
      </c>
      <c r="C109" s="36" t="str">
        <f aca="false">IF(Pay_Num&lt;&gt;"",I108,"")</f>
        <v/>
      </c>
      <c r="D109" s="36" t="str">
        <f aca="false">IF(Pay_Num&lt;&gt;"",Scheduled_Monthly_Payment,"")</f>
        <v/>
      </c>
      <c r="E109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109" s="36" t="e">
        <f aca="false">IF(AND(Pay_Num&lt;&gt;"",Sched_Pay+Extra_Pay&lt;Beg_Bal),Sched_Pay+Extra_Pay,IF(Pay_Num&lt;&gt;"",Beg_Bal,""))</f>
        <v>#VALUE!</v>
      </c>
      <c r="G109" s="36" t="str">
        <f aca="false">IF(Pay_Num&lt;&gt;"",Total_Pay-Int,"")</f>
        <v/>
      </c>
      <c r="H109" s="36" t="str">
        <f aca="false">IF(Pay_Num&lt;&gt;"",Beg_Bal*Interest_Rate_17/Num_Pmt_Per_Year,"")</f>
        <v/>
      </c>
      <c r="I109" s="36" t="e">
        <f aca="false">IF(AND(Pay_Num&lt;&gt;"",Sched_Pay+Extra_Pay&lt;Beg_Bal),Beg_Bal-Princ,IF(Pay_Num&lt;&gt;"",0,""))</f>
        <v>#VALUE!</v>
      </c>
      <c r="J109" s="29"/>
      <c r="K109" s="29"/>
    </row>
    <row r="110" customFormat="false" ht="12.75" hidden="false" customHeight="false" outlineLevel="0" collapsed="false">
      <c r="A110" s="32" t="str">
        <f aca="false">IF(Values_Entered_17,A109+1,"")</f>
        <v/>
      </c>
      <c r="B110" s="33" t="str">
        <f aca="false">IF(Pay_Num&lt;&gt;"",DATE(YEAR(Loan_Start_17),MONTH(Loan_Start_17)+(Pay_Num)*12/Num_Pmt_Per_Year,DAY(Loan_Start_17)),"")</f>
        <v/>
      </c>
      <c r="C110" s="36" t="str">
        <f aca="false">IF(Pay_Num&lt;&gt;"",I109,"")</f>
        <v/>
      </c>
      <c r="D110" s="36" t="str">
        <f aca="false">IF(Pay_Num&lt;&gt;"",Scheduled_Monthly_Payment,"")</f>
        <v/>
      </c>
      <c r="E110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110" s="36" t="e">
        <f aca="false">IF(AND(Pay_Num&lt;&gt;"",Sched_Pay+Extra_Pay&lt;Beg_Bal),Sched_Pay+Extra_Pay,IF(Pay_Num&lt;&gt;"",Beg_Bal,""))</f>
        <v>#VALUE!</v>
      </c>
      <c r="G110" s="36" t="str">
        <f aca="false">IF(Pay_Num&lt;&gt;"",Total_Pay-Int,"")</f>
        <v/>
      </c>
      <c r="H110" s="36" t="str">
        <f aca="false">IF(Pay_Num&lt;&gt;"",Beg_Bal*Interest_Rate_17/Num_Pmt_Per_Year,"")</f>
        <v/>
      </c>
      <c r="I110" s="36" t="e">
        <f aca="false">IF(AND(Pay_Num&lt;&gt;"",Sched_Pay+Extra_Pay&lt;Beg_Bal),Beg_Bal-Princ,IF(Pay_Num&lt;&gt;"",0,""))</f>
        <v>#VALUE!</v>
      </c>
      <c r="J110" s="29"/>
      <c r="K110" s="29"/>
    </row>
    <row r="111" customFormat="false" ht="12.75" hidden="false" customHeight="false" outlineLevel="0" collapsed="false">
      <c r="A111" s="32" t="str">
        <f aca="false">IF(Values_Entered_17,A110+1,"")</f>
        <v/>
      </c>
      <c r="B111" s="33" t="str">
        <f aca="false">IF(Pay_Num&lt;&gt;"",DATE(YEAR(Loan_Start_17),MONTH(Loan_Start_17)+(Pay_Num)*12/Num_Pmt_Per_Year,DAY(Loan_Start_17)),"")</f>
        <v/>
      </c>
      <c r="C111" s="36" t="str">
        <f aca="false">IF(Pay_Num&lt;&gt;"",I110,"")</f>
        <v/>
      </c>
      <c r="D111" s="36" t="str">
        <f aca="false">IF(Pay_Num&lt;&gt;"",Scheduled_Monthly_Payment,"")</f>
        <v/>
      </c>
      <c r="E111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111" s="36" t="e">
        <f aca="false">IF(AND(Pay_Num&lt;&gt;"",Sched_Pay+Extra_Pay&lt;Beg_Bal),Sched_Pay+Extra_Pay,IF(Pay_Num&lt;&gt;"",Beg_Bal,""))</f>
        <v>#VALUE!</v>
      </c>
      <c r="G111" s="36" t="str">
        <f aca="false">IF(Pay_Num&lt;&gt;"",Total_Pay-Int,"")</f>
        <v/>
      </c>
      <c r="H111" s="36" t="str">
        <f aca="false">IF(Pay_Num&lt;&gt;"",Beg_Bal*Interest_Rate_17/Num_Pmt_Per_Year,"")</f>
        <v/>
      </c>
      <c r="I111" s="36" t="e">
        <f aca="false">IF(AND(Pay_Num&lt;&gt;"",Sched_Pay+Extra_Pay&lt;Beg_Bal),Beg_Bal-Princ,IF(Pay_Num&lt;&gt;"",0,""))</f>
        <v>#VALUE!</v>
      </c>
      <c r="J111" s="29"/>
      <c r="K111" s="29"/>
    </row>
    <row r="112" customFormat="false" ht="12.75" hidden="false" customHeight="false" outlineLevel="0" collapsed="false">
      <c r="A112" s="32" t="str">
        <f aca="false">IF(Values_Entered_17,A111+1,"")</f>
        <v/>
      </c>
      <c r="B112" s="33" t="str">
        <f aca="false">IF(Pay_Num&lt;&gt;"",DATE(YEAR(Loan_Start_17),MONTH(Loan_Start_17)+(Pay_Num)*12/Num_Pmt_Per_Year,DAY(Loan_Start_17)),"")</f>
        <v/>
      </c>
      <c r="C112" s="36" t="str">
        <f aca="false">IF(Pay_Num&lt;&gt;"",I111,"")</f>
        <v/>
      </c>
      <c r="D112" s="36" t="str">
        <f aca="false">IF(Pay_Num&lt;&gt;"",Scheduled_Monthly_Payment,"")</f>
        <v/>
      </c>
      <c r="E112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112" s="36" t="e">
        <f aca="false">IF(AND(Pay_Num&lt;&gt;"",Sched_Pay+Extra_Pay&lt;Beg_Bal),Sched_Pay+Extra_Pay,IF(Pay_Num&lt;&gt;"",Beg_Bal,""))</f>
        <v>#VALUE!</v>
      </c>
      <c r="G112" s="36" t="str">
        <f aca="false">IF(Pay_Num&lt;&gt;"",Total_Pay-Int,"")</f>
        <v/>
      </c>
      <c r="H112" s="36" t="str">
        <f aca="false">IF(Pay_Num&lt;&gt;"",Beg_Bal*Interest_Rate_17/Num_Pmt_Per_Year,"")</f>
        <v/>
      </c>
      <c r="I112" s="36" t="e">
        <f aca="false">IF(AND(Pay_Num&lt;&gt;"",Sched_Pay+Extra_Pay&lt;Beg_Bal),Beg_Bal-Princ,IF(Pay_Num&lt;&gt;"",0,""))</f>
        <v>#VALUE!</v>
      </c>
      <c r="J112" s="29"/>
      <c r="K112" s="29"/>
    </row>
    <row r="113" customFormat="false" ht="12.75" hidden="false" customHeight="false" outlineLevel="0" collapsed="false">
      <c r="A113" s="32" t="str">
        <f aca="false">IF(Values_Entered_17,A112+1,"")</f>
        <v/>
      </c>
      <c r="B113" s="33" t="str">
        <f aca="false">IF(Pay_Num&lt;&gt;"",DATE(YEAR(Loan_Start_17),MONTH(Loan_Start_17)+(Pay_Num)*12/Num_Pmt_Per_Year,DAY(Loan_Start_17)),"")</f>
        <v/>
      </c>
      <c r="C113" s="36" t="str">
        <f aca="false">IF(Pay_Num&lt;&gt;"",I112,"")</f>
        <v/>
      </c>
      <c r="D113" s="36" t="str">
        <f aca="false">IF(Pay_Num&lt;&gt;"",Scheduled_Monthly_Payment,"")</f>
        <v/>
      </c>
      <c r="E113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113" s="36" t="e">
        <f aca="false">IF(AND(Pay_Num&lt;&gt;"",Sched_Pay+Extra_Pay&lt;Beg_Bal),Sched_Pay+Extra_Pay,IF(Pay_Num&lt;&gt;"",Beg_Bal,""))</f>
        <v>#VALUE!</v>
      </c>
      <c r="G113" s="36" t="str">
        <f aca="false">IF(Pay_Num&lt;&gt;"",Total_Pay-Int,"")</f>
        <v/>
      </c>
      <c r="H113" s="36" t="str">
        <f aca="false">IF(Pay_Num&lt;&gt;"",Beg_Bal*Interest_Rate_17/Num_Pmt_Per_Year,"")</f>
        <v/>
      </c>
      <c r="I113" s="36" t="e">
        <f aca="false">IF(AND(Pay_Num&lt;&gt;"",Sched_Pay+Extra_Pay&lt;Beg_Bal),Beg_Bal-Princ,IF(Pay_Num&lt;&gt;"",0,""))</f>
        <v>#VALUE!</v>
      </c>
      <c r="J113" s="29"/>
      <c r="K113" s="29"/>
    </row>
    <row r="114" customFormat="false" ht="12.75" hidden="false" customHeight="false" outlineLevel="0" collapsed="false">
      <c r="A114" s="32" t="str">
        <f aca="false">IF(Values_Entered_17,A113+1,"")</f>
        <v/>
      </c>
      <c r="B114" s="33" t="str">
        <f aca="false">IF(Pay_Num&lt;&gt;"",DATE(YEAR(Loan_Start_17),MONTH(Loan_Start_17)+(Pay_Num)*12/Num_Pmt_Per_Year,DAY(Loan_Start_17)),"")</f>
        <v/>
      </c>
      <c r="C114" s="36" t="str">
        <f aca="false">IF(Pay_Num&lt;&gt;"",I113,"")</f>
        <v/>
      </c>
      <c r="D114" s="36" t="str">
        <f aca="false">IF(Pay_Num&lt;&gt;"",Scheduled_Monthly_Payment,"")</f>
        <v/>
      </c>
      <c r="E114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114" s="36" t="e">
        <f aca="false">IF(AND(Pay_Num&lt;&gt;"",Sched_Pay+Extra_Pay&lt;Beg_Bal),Sched_Pay+Extra_Pay,IF(Pay_Num&lt;&gt;"",Beg_Bal,""))</f>
        <v>#VALUE!</v>
      </c>
      <c r="G114" s="36" t="str">
        <f aca="false">IF(Pay_Num&lt;&gt;"",Total_Pay-Int,"")</f>
        <v/>
      </c>
      <c r="H114" s="36" t="str">
        <f aca="false">IF(Pay_Num&lt;&gt;"",Beg_Bal*Interest_Rate_17/Num_Pmt_Per_Year,"")</f>
        <v/>
      </c>
      <c r="I114" s="36" t="e">
        <f aca="false">IF(AND(Pay_Num&lt;&gt;"",Sched_Pay+Extra_Pay&lt;Beg_Bal),Beg_Bal-Princ,IF(Pay_Num&lt;&gt;"",0,""))</f>
        <v>#VALUE!</v>
      </c>
      <c r="J114" s="29"/>
      <c r="K114" s="29"/>
    </row>
    <row r="115" customFormat="false" ht="12.75" hidden="false" customHeight="false" outlineLevel="0" collapsed="false">
      <c r="A115" s="32" t="str">
        <f aca="false">IF(Values_Entered_17,A114+1,"")</f>
        <v/>
      </c>
      <c r="B115" s="33" t="str">
        <f aca="false">IF(Pay_Num&lt;&gt;"",DATE(YEAR(Loan_Start_17),MONTH(Loan_Start_17)+(Pay_Num)*12/Num_Pmt_Per_Year,DAY(Loan_Start_17)),"")</f>
        <v/>
      </c>
      <c r="C115" s="36" t="str">
        <f aca="false">IF(Pay_Num&lt;&gt;"",I114,"")</f>
        <v/>
      </c>
      <c r="D115" s="36" t="str">
        <f aca="false">IF(Pay_Num&lt;&gt;"",Scheduled_Monthly_Payment,"")</f>
        <v/>
      </c>
      <c r="E115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115" s="36" t="e">
        <f aca="false">IF(AND(Pay_Num&lt;&gt;"",Sched_Pay+Extra_Pay&lt;Beg_Bal),Sched_Pay+Extra_Pay,IF(Pay_Num&lt;&gt;"",Beg_Bal,""))</f>
        <v>#VALUE!</v>
      </c>
      <c r="G115" s="36" t="str">
        <f aca="false">IF(Pay_Num&lt;&gt;"",Total_Pay-Int,"")</f>
        <v/>
      </c>
      <c r="H115" s="36" t="str">
        <f aca="false">IF(Pay_Num&lt;&gt;"",Beg_Bal*Interest_Rate_17/Num_Pmt_Per_Year,"")</f>
        <v/>
      </c>
      <c r="I115" s="36" t="e">
        <f aca="false">IF(AND(Pay_Num&lt;&gt;"",Sched_Pay+Extra_Pay&lt;Beg_Bal),Beg_Bal-Princ,IF(Pay_Num&lt;&gt;"",0,""))</f>
        <v>#VALUE!</v>
      </c>
      <c r="J115" s="29"/>
      <c r="K115" s="29"/>
    </row>
    <row r="116" customFormat="false" ht="12.75" hidden="false" customHeight="false" outlineLevel="0" collapsed="false">
      <c r="A116" s="32" t="str">
        <f aca="false">IF(Values_Entered_17,A115+1,"")</f>
        <v/>
      </c>
      <c r="B116" s="33" t="str">
        <f aca="false">IF(Pay_Num&lt;&gt;"",DATE(YEAR(Loan_Start_17),MONTH(Loan_Start_17)+(Pay_Num)*12/Num_Pmt_Per_Year,DAY(Loan_Start_17)),"")</f>
        <v/>
      </c>
      <c r="C116" s="36" t="str">
        <f aca="false">IF(Pay_Num&lt;&gt;"",I115,"")</f>
        <v/>
      </c>
      <c r="D116" s="36" t="str">
        <f aca="false">IF(Pay_Num&lt;&gt;"",Scheduled_Monthly_Payment,"")</f>
        <v/>
      </c>
      <c r="E116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116" s="36" t="e">
        <f aca="false">IF(AND(Pay_Num&lt;&gt;"",Sched_Pay+Extra_Pay&lt;Beg_Bal),Sched_Pay+Extra_Pay,IF(Pay_Num&lt;&gt;"",Beg_Bal,""))</f>
        <v>#VALUE!</v>
      </c>
      <c r="G116" s="36" t="str">
        <f aca="false">IF(Pay_Num&lt;&gt;"",Total_Pay-Int,"")</f>
        <v/>
      </c>
      <c r="H116" s="36" t="str">
        <f aca="false">IF(Pay_Num&lt;&gt;"",Beg_Bal*Interest_Rate_17/Num_Pmt_Per_Year,"")</f>
        <v/>
      </c>
      <c r="I116" s="36" t="e">
        <f aca="false">IF(AND(Pay_Num&lt;&gt;"",Sched_Pay+Extra_Pay&lt;Beg_Bal),Beg_Bal-Princ,IF(Pay_Num&lt;&gt;"",0,""))</f>
        <v>#VALUE!</v>
      </c>
      <c r="J116" s="29"/>
      <c r="K116" s="29"/>
    </row>
    <row r="117" customFormat="false" ht="12.75" hidden="false" customHeight="false" outlineLevel="0" collapsed="false">
      <c r="A117" s="32" t="str">
        <f aca="false">IF(Values_Entered_17,A116+1,"")</f>
        <v/>
      </c>
      <c r="B117" s="33" t="str">
        <f aca="false">IF(Pay_Num&lt;&gt;"",DATE(YEAR(Loan_Start_17),MONTH(Loan_Start_17)+(Pay_Num)*12/Num_Pmt_Per_Year,DAY(Loan_Start_17)),"")</f>
        <v/>
      </c>
      <c r="C117" s="36" t="str">
        <f aca="false">IF(Pay_Num&lt;&gt;"",I116,"")</f>
        <v/>
      </c>
      <c r="D117" s="36" t="str">
        <f aca="false">IF(Pay_Num&lt;&gt;"",Scheduled_Monthly_Payment,"")</f>
        <v/>
      </c>
      <c r="E117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117" s="36" t="e">
        <f aca="false">IF(AND(Pay_Num&lt;&gt;"",Sched_Pay+Extra_Pay&lt;Beg_Bal),Sched_Pay+Extra_Pay,IF(Pay_Num&lt;&gt;"",Beg_Bal,""))</f>
        <v>#VALUE!</v>
      </c>
      <c r="G117" s="36" t="str">
        <f aca="false">IF(Pay_Num&lt;&gt;"",Total_Pay-Int,"")</f>
        <v/>
      </c>
      <c r="H117" s="36" t="str">
        <f aca="false">IF(Pay_Num&lt;&gt;"",Beg_Bal*Interest_Rate_17/Num_Pmt_Per_Year,"")</f>
        <v/>
      </c>
      <c r="I117" s="36" t="e">
        <f aca="false">IF(AND(Pay_Num&lt;&gt;"",Sched_Pay+Extra_Pay&lt;Beg_Bal),Beg_Bal-Princ,IF(Pay_Num&lt;&gt;"",0,""))</f>
        <v>#VALUE!</v>
      </c>
      <c r="J117" s="29"/>
      <c r="K117" s="29"/>
    </row>
    <row r="118" customFormat="false" ht="12.75" hidden="false" customHeight="false" outlineLevel="0" collapsed="false">
      <c r="A118" s="32" t="str">
        <f aca="false">IF(Values_Entered_17,A117+1,"")</f>
        <v/>
      </c>
      <c r="B118" s="33" t="str">
        <f aca="false">IF(Pay_Num&lt;&gt;"",DATE(YEAR(Loan_Start_17),MONTH(Loan_Start_17)+(Pay_Num)*12/Num_Pmt_Per_Year,DAY(Loan_Start_17)),"")</f>
        <v/>
      </c>
      <c r="C118" s="36" t="str">
        <f aca="false">IF(Pay_Num&lt;&gt;"",I117,"")</f>
        <v/>
      </c>
      <c r="D118" s="36" t="str">
        <f aca="false">IF(Pay_Num&lt;&gt;"",Scheduled_Monthly_Payment,"")</f>
        <v/>
      </c>
      <c r="E118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118" s="36" t="e">
        <f aca="false">IF(AND(Pay_Num&lt;&gt;"",Sched_Pay+Extra_Pay&lt;Beg_Bal),Sched_Pay+Extra_Pay,IF(Pay_Num&lt;&gt;"",Beg_Bal,""))</f>
        <v>#VALUE!</v>
      </c>
      <c r="G118" s="36" t="str">
        <f aca="false">IF(Pay_Num&lt;&gt;"",Total_Pay-Int,"")</f>
        <v/>
      </c>
      <c r="H118" s="36" t="str">
        <f aca="false">IF(Pay_Num&lt;&gt;"",Beg_Bal*Interest_Rate_17/Num_Pmt_Per_Year,"")</f>
        <v/>
      </c>
      <c r="I118" s="36" t="e">
        <f aca="false">IF(AND(Pay_Num&lt;&gt;"",Sched_Pay+Extra_Pay&lt;Beg_Bal),Beg_Bal-Princ,IF(Pay_Num&lt;&gt;"",0,""))</f>
        <v>#VALUE!</v>
      </c>
      <c r="J118" s="29"/>
      <c r="K118" s="29"/>
    </row>
    <row r="119" customFormat="false" ht="12.75" hidden="false" customHeight="false" outlineLevel="0" collapsed="false">
      <c r="A119" s="32" t="str">
        <f aca="false">IF(Values_Entered_17,A118+1,"")</f>
        <v/>
      </c>
      <c r="B119" s="33" t="str">
        <f aca="false">IF(Pay_Num&lt;&gt;"",DATE(YEAR(Loan_Start_17),MONTH(Loan_Start_17)+(Pay_Num)*12/Num_Pmt_Per_Year,DAY(Loan_Start_17)),"")</f>
        <v/>
      </c>
      <c r="C119" s="36" t="str">
        <f aca="false">IF(Pay_Num&lt;&gt;"",I118,"")</f>
        <v/>
      </c>
      <c r="D119" s="36" t="str">
        <f aca="false">IF(Pay_Num&lt;&gt;"",Scheduled_Monthly_Payment,"")</f>
        <v/>
      </c>
      <c r="E119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119" s="36" t="e">
        <f aca="false">IF(AND(Pay_Num&lt;&gt;"",Sched_Pay+Extra_Pay&lt;Beg_Bal),Sched_Pay+Extra_Pay,IF(Pay_Num&lt;&gt;"",Beg_Bal,""))</f>
        <v>#VALUE!</v>
      </c>
      <c r="G119" s="36" t="str">
        <f aca="false">IF(Pay_Num&lt;&gt;"",Total_Pay-Int,"")</f>
        <v/>
      </c>
      <c r="H119" s="36" t="str">
        <f aca="false">IF(Pay_Num&lt;&gt;"",Beg_Bal*Interest_Rate_17/Num_Pmt_Per_Year,"")</f>
        <v/>
      </c>
      <c r="I119" s="36" t="e">
        <f aca="false">IF(AND(Pay_Num&lt;&gt;"",Sched_Pay+Extra_Pay&lt;Beg_Bal),Beg_Bal-Princ,IF(Pay_Num&lt;&gt;"",0,""))</f>
        <v>#VALUE!</v>
      </c>
      <c r="J119" s="29"/>
      <c r="K119" s="29"/>
    </row>
    <row r="120" customFormat="false" ht="12.75" hidden="false" customHeight="false" outlineLevel="0" collapsed="false">
      <c r="A120" s="32" t="str">
        <f aca="false">IF(Values_Entered_17,A119+1,"")</f>
        <v/>
      </c>
      <c r="B120" s="33" t="str">
        <f aca="false">IF(Pay_Num&lt;&gt;"",DATE(YEAR(Loan_Start_17),MONTH(Loan_Start_17)+(Pay_Num)*12/Num_Pmt_Per_Year,DAY(Loan_Start_17)),"")</f>
        <v/>
      </c>
      <c r="C120" s="36" t="str">
        <f aca="false">IF(Pay_Num&lt;&gt;"",I119,"")</f>
        <v/>
      </c>
      <c r="D120" s="36" t="str">
        <f aca="false">IF(Pay_Num&lt;&gt;"",Scheduled_Monthly_Payment,"")</f>
        <v/>
      </c>
      <c r="E120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120" s="36" t="e">
        <f aca="false">IF(AND(Pay_Num&lt;&gt;"",Sched_Pay+Extra_Pay&lt;Beg_Bal),Sched_Pay+Extra_Pay,IF(Pay_Num&lt;&gt;"",Beg_Bal,""))</f>
        <v>#VALUE!</v>
      </c>
      <c r="G120" s="36" t="str">
        <f aca="false">IF(Pay_Num&lt;&gt;"",Total_Pay-Int,"")</f>
        <v/>
      </c>
      <c r="H120" s="36" t="str">
        <f aca="false">IF(Pay_Num&lt;&gt;"",Beg_Bal*Interest_Rate_17/Num_Pmt_Per_Year,"")</f>
        <v/>
      </c>
      <c r="I120" s="36" t="e">
        <f aca="false">IF(AND(Pay_Num&lt;&gt;"",Sched_Pay+Extra_Pay&lt;Beg_Bal),Beg_Bal-Princ,IF(Pay_Num&lt;&gt;"",0,""))</f>
        <v>#VALUE!</v>
      </c>
      <c r="J120" s="29"/>
      <c r="K120" s="29"/>
    </row>
    <row r="121" customFormat="false" ht="12.75" hidden="false" customHeight="false" outlineLevel="0" collapsed="false">
      <c r="A121" s="32" t="str">
        <f aca="false">IF(Values_Entered_17,A120+1,"")</f>
        <v/>
      </c>
      <c r="B121" s="33" t="str">
        <f aca="false">IF(Pay_Num&lt;&gt;"",DATE(YEAR(Loan_Start_17),MONTH(Loan_Start_17)+(Pay_Num)*12/Num_Pmt_Per_Year,DAY(Loan_Start_17)),"")</f>
        <v/>
      </c>
      <c r="C121" s="36" t="str">
        <f aca="false">IF(Pay_Num&lt;&gt;"",I120,"")</f>
        <v/>
      </c>
      <c r="D121" s="36" t="str">
        <f aca="false">IF(Pay_Num&lt;&gt;"",Scheduled_Monthly_Payment,"")</f>
        <v/>
      </c>
      <c r="E121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121" s="36" t="e">
        <f aca="false">IF(AND(Pay_Num&lt;&gt;"",Sched_Pay+Extra_Pay&lt;Beg_Bal),Sched_Pay+Extra_Pay,IF(Pay_Num&lt;&gt;"",Beg_Bal,""))</f>
        <v>#VALUE!</v>
      </c>
      <c r="G121" s="36" t="str">
        <f aca="false">IF(Pay_Num&lt;&gt;"",Total_Pay-Int,"")</f>
        <v/>
      </c>
      <c r="H121" s="36" t="str">
        <f aca="false">IF(Pay_Num&lt;&gt;"",Beg_Bal*Interest_Rate_17/Num_Pmt_Per_Year,"")</f>
        <v/>
      </c>
      <c r="I121" s="36" t="e">
        <f aca="false">IF(AND(Pay_Num&lt;&gt;"",Sched_Pay+Extra_Pay&lt;Beg_Bal),Beg_Bal-Princ,IF(Pay_Num&lt;&gt;"",0,""))</f>
        <v>#VALUE!</v>
      </c>
      <c r="J121" s="29"/>
      <c r="K121" s="29"/>
    </row>
    <row r="122" customFormat="false" ht="12.75" hidden="false" customHeight="false" outlineLevel="0" collapsed="false">
      <c r="A122" s="32" t="str">
        <f aca="false">IF(Values_Entered_17,A121+1,"")</f>
        <v/>
      </c>
      <c r="B122" s="33" t="str">
        <f aca="false">IF(Pay_Num&lt;&gt;"",DATE(YEAR(Loan_Start_17),MONTH(Loan_Start_17)+(Pay_Num)*12/Num_Pmt_Per_Year,DAY(Loan_Start_17)),"")</f>
        <v/>
      </c>
      <c r="C122" s="36" t="str">
        <f aca="false">IF(Pay_Num&lt;&gt;"",I121,"")</f>
        <v/>
      </c>
      <c r="D122" s="36" t="str">
        <f aca="false">IF(Pay_Num&lt;&gt;"",Scheduled_Monthly_Payment,"")</f>
        <v/>
      </c>
      <c r="E122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122" s="36" t="e">
        <f aca="false">IF(AND(Pay_Num&lt;&gt;"",Sched_Pay+Extra_Pay&lt;Beg_Bal),Sched_Pay+Extra_Pay,IF(Pay_Num&lt;&gt;"",Beg_Bal,""))</f>
        <v>#VALUE!</v>
      </c>
      <c r="G122" s="36" t="str">
        <f aca="false">IF(Pay_Num&lt;&gt;"",Total_Pay-Int,"")</f>
        <v/>
      </c>
      <c r="H122" s="36" t="str">
        <f aca="false">IF(Pay_Num&lt;&gt;"",Beg_Bal*Interest_Rate_17/Num_Pmt_Per_Year,"")</f>
        <v/>
      </c>
      <c r="I122" s="36" t="e">
        <f aca="false">IF(AND(Pay_Num&lt;&gt;"",Sched_Pay+Extra_Pay&lt;Beg_Bal),Beg_Bal-Princ,IF(Pay_Num&lt;&gt;"",0,""))</f>
        <v>#VALUE!</v>
      </c>
      <c r="J122" s="29"/>
      <c r="K122" s="29"/>
    </row>
    <row r="123" customFormat="false" ht="12.75" hidden="false" customHeight="false" outlineLevel="0" collapsed="false">
      <c r="A123" s="32" t="str">
        <f aca="false">IF(Values_Entered_17,A122+1,"")</f>
        <v/>
      </c>
      <c r="B123" s="33" t="str">
        <f aca="false">IF(Pay_Num&lt;&gt;"",DATE(YEAR(Loan_Start_17),MONTH(Loan_Start_17)+(Pay_Num)*12/Num_Pmt_Per_Year,DAY(Loan_Start_17)),"")</f>
        <v/>
      </c>
      <c r="C123" s="36" t="str">
        <f aca="false">IF(Pay_Num&lt;&gt;"",I122,"")</f>
        <v/>
      </c>
      <c r="D123" s="36" t="str">
        <f aca="false">IF(Pay_Num&lt;&gt;"",Scheduled_Monthly_Payment,"")</f>
        <v/>
      </c>
      <c r="E123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123" s="36" t="e">
        <f aca="false">IF(AND(Pay_Num&lt;&gt;"",Sched_Pay+Extra_Pay&lt;Beg_Bal),Sched_Pay+Extra_Pay,IF(Pay_Num&lt;&gt;"",Beg_Bal,""))</f>
        <v>#VALUE!</v>
      </c>
      <c r="G123" s="36" t="str">
        <f aca="false">IF(Pay_Num&lt;&gt;"",Total_Pay-Int,"")</f>
        <v/>
      </c>
      <c r="H123" s="36" t="str">
        <f aca="false">IF(Pay_Num&lt;&gt;"",Beg_Bal*Interest_Rate_17/Num_Pmt_Per_Year,"")</f>
        <v/>
      </c>
      <c r="I123" s="36" t="e">
        <f aca="false">IF(AND(Pay_Num&lt;&gt;"",Sched_Pay+Extra_Pay&lt;Beg_Bal),Beg_Bal-Princ,IF(Pay_Num&lt;&gt;"",0,""))</f>
        <v>#VALUE!</v>
      </c>
      <c r="J123" s="29"/>
      <c r="K123" s="29"/>
    </row>
    <row r="124" customFormat="false" ht="12.75" hidden="false" customHeight="false" outlineLevel="0" collapsed="false">
      <c r="A124" s="32" t="str">
        <f aca="false">IF(Values_Entered_17,A123+1,"")</f>
        <v/>
      </c>
      <c r="B124" s="33" t="str">
        <f aca="false">IF(Pay_Num&lt;&gt;"",DATE(YEAR(Loan_Start_17),MONTH(Loan_Start_17)+(Pay_Num)*12/Num_Pmt_Per_Year,DAY(Loan_Start_17)),"")</f>
        <v/>
      </c>
      <c r="C124" s="36" t="str">
        <f aca="false">IF(Pay_Num&lt;&gt;"",I123,"")</f>
        <v/>
      </c>
      <c r="D124" s="36" t="str">
        <f aca="false">IF(Pay_Num&lt;&gt;"",Scheduled_Monthly_Payment,"")</f>
        <v/>
      </c>
      <c r="E124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124" s="36" t="e">
        <f aca="false">IF(AND(Pay_Num&lt;&gt;"",Sched_Pay+Extra_Pay&lt;Beg_Bal),Sched_Pay+Extra_Pay,IF(Pay_Num&lt;&gt;"",Beg_Bal,""))</f>
        <v>#VALUE!</v>
      </c>
      <c r="G124" s="36" t="str">
        <f aca="false">IF(Pay_Num&lt;&gt;"",Total_Pay-Int,"")</f>
        <v/>
      </c>
      <c r="H124" s="36" t="str">
        <f aca="false">IF(Pay_Num&lt;&gt;"",Beg_Bal*Interest_Rate_17/Num_Pmt_Per_Year,"")</f>
        <v/>
      </c>
      <c r="I124" s="36" t="e">
        <f aca="false">IF(AND(Pay_Num&lt;&gt;"",Sched_Pay+Extra_Pay&lt;Beg_Bal),Beg_Bal-Princ,IF(Pay_Num&lt;&gt;"",0,""))</f>
        <v>#VALUE!</v>
      </c>
      <c r="J124" s="29"/>
      <c r="K124" s="29"/>
    </row>
    <row r="125" customFormat="false" ht="12.75" hidden="false" customHeight="false" outlineLevel="0" collapsed="false">
      <c r="A125" s="32" t="str">
        <f aca="false">IF(Values_Entered_17,A124+1,"")</f>
        <v/>
      </c>
      <c r="B125" s="33" t="str">
        <f aca="false">IF(Pay_Num&lt;&gt;"",DATE(YEAR(Loan_Start_17),MONTH(Loan_Start_17)+(Pay_Num)*12/Num_Pmt_Per_Year,DAY(Loan_Start_17)),"")</f>
        <v/>
      </c>
      <c r="C125" s="36" t="str">
        <f aca="false">IF(Pay_Num&lt;&gt;"",I124,"")</f>
        <v/>
      </c>
      <c r="D125" s="36" t="str">
        <f aca="false">IF(Pay_Num&lt;&gt;"",Scheduled_Monthly_Payment,"")</f>
        <v/>
      </c>
      <c r="E125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125" s="36" t="e">
        <f aca="false">IF(AND(Pay_Num&lt;&gt;"",Sched_Pay+Extra_Pay&lt;Beg_Bal),Sched_Pay+Extra_Pay,IF(Pay_Num&lt;&gt;"",Beg_Bal,""))</f>
        <v>#VALUE!</v>
      </c>
      <c r="G125" s="36" t="str">
        <f aca="false">IF(Pay_Num&lt;&gt;"",Total_Pay-Int,"")</f>
        <v/>
      </c>
      <c r="H125" s="36" t="str">
        <f aca="false">IF(Pay_Num&lt;&gt;"",Beg_Bal*Interest_Rate_17/Num_Pmt_Per_Year,"")</f>
        <v/>
      </c>
      <c r="I125" s="36" t="e">
        <f aca="false">IF(AND(Pay_Num&lt;&gt;"",Sched_Pay+Extra_Pay&lt;Beg_Bal),Beg_Bal-Princ,IF(Pay_Num&lt;&gt;"",0,""))</f>
        <v>#VALUE!</v>
      </c>
      <c r="J125" s="29"/>
      <c r="K125" s="29"/>
    </row>
    <row r="126" customFormat="false" ht="12.75" hidden="false" customHeight="false" outlineLevel="0" collapsed="false">
      <c r="A126" s="32" t="str">
        <f aca="false">IF(Values_Entered_17,A125+1,"")</f>
        <v/>
      </c>
      <c r="B126" s="33" t="str">
        <f aca="false">IF(Pay_Num&lt;&gt;"",DATE(YEAR(Loan_Start_17),MONTH(Loan_Start_17)+(Pay_Num)*12/Num_Pmt_Per_Year,DAY(Loan_Start_17)),"")</f>
        <v/>
      </c>
      <c r="C126" s="36" t="str">
        <f aca="false">IF(Pay_Num&lt;&gt;"",I125,"")</f>
        <v/>
      </c>
      <c r="D126" s="36" t="str">
        <f aca="false">IF(Pay_Num&lt;&gt;"",Scheduled_Monthly_Payment,"")</f>
        <v/>
      </c>
      <c r="E126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126" s="36" t="e">
        <f aca="false">IF(AND(Pay_Num&lt;&gt;"",Sched_Pay+Extra_Pay&lt;Beg_Bal),Sched_Pay+Extra_Pay,IF(Pay_Num&lt;&gt;"",Beg_Bal,""))</f>
        <v>#VALUE!</v>
      </c>
      <c r="G126" s="36" t="str">
        <f aca="false">IF(Pay_Num&lt;&gt;"",Total_Pay-Int,"")</f>
        <v/>
      </c>
      <c r="H126" s="36" t="str">
        <f aca="false">IF(Pay_Num&lt;&gt;"",Beg_Bal*Interest_Rate_17/Num_Pmt_Per_Year,"")</f>
        <v/>
      </c>
      <c r="I126" s="36" t="e">
        <f aca="false">IF(AND(Pay_Num&lt;&gt;"",Sched_Pay+Extra_Pay&lt;Beg_Bal),Beg_Bal-Princ,IF(Pay_Num&lt;&gt;"",0,""))</f>
        <v>#VALUE!</v>
      </c>
      <c r="J126" s="29"/>
      <c r="K126" s="29"/>
    </row>
    <row r="127" customFormat="false" ht="12.75" hidden="false" customHeight="false" outlineLevel="0" collapsed="false">
      <c r="A127" s="32" t="str">
        <f aca="false">IF(Values_Entered_17,A126+1,"")</f>
        <v/>
      </c>
      <c r="B127" s="33" t="str">
        <f aca="false">IF(Pay_Num&lt;&gt;"",DATE(YEAR(Loan_Start_17),MONTH(Loan_Start_17)+(Pay_Num)*12/Num_Pmt_Per_Year,DAY(Loan_Start_17)),"")</f>
        <v/>
      </c>
      <c r="C127" s="36" t="str">
        <f aca="false">IF(Pay_Num&lt;&gt;"",I126,"")</f>
        <v/>
      </c>
      <c r="D127" s="36" t="str">
        <f aca="false">IF(Pay_Num&lt;&gt;"",Scheduled_Monthly_Payment,"")</f>
        <v/>
      </c>
      <c r="E127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127" s="36" t="e">
        <f aca="false">IF(AND(Pay_Num&lt;&gt;"",Sched_Pay+Extra_Pay&lt;Beg_Bal),Sched_Pay+Extra_Pay,IF(Pay_Num&lt;&gt;"",Beg_Bal,""))</f>
        <v>#VALUE!</v>
      </c>
      <c r="G127" s="36" t="str">
        <f aca="false">IF(Pay_Num&lt;&gt;"",Total_Pay-Int,"")</f>
        <v/>
      </c>
      <c r="H127" s="36" t="str">
        <f aca="false">IF(Pay_Num&lt;&gt;"",Beg_Bal*Interest_Rate_17/Num_Pmt_Per_Year,"")</f>
        <v/>
      </c>
      <c r="I127" s="36" t="e">
        <f aca="false">IF(AND(Pay_Num&lt;&gt;"",Sched_Pay+Extra_Pay&lt;Beg_Bal),Beg_Bal-Princ,IF(Pay_Num&lt;&gt;"",0,""))</f>
        <v>#VALUE!</v>
      </c>
      <c r="J127" s="29"/>
      <c r="K127" s="29"/>
    </row>
    <row r="128" customFormat="false" ht="12.75" hidden="false" customHeight="false" outlineLevel="0" collapsed="false">
      <c r="A128" s="32" t="str">
        <f aca="false">IF(Values_Entered_17,A127+1,"")</f>
        <v/>
      </c>
      <c r="B128" s="33" t="str">
        <f aca="false">IF(Pay_Num&lt;&gt;"",DATE(YEAR(Loan_Start_17),MONTH(Loan_Start_17)+(Pay_Num)*12/Num_Pmt_Per_Year,DAY(Loan_Start_17)),"")</f>
        <v/>
      </c>
      <c r="C128" s="36" t="str">
        <f aca="false">IF(Pay_Num&lt;&gt;"",I127,"")</f>
        <v/>
      </c>
      <c r="D128" s="36" t="str">
        <f aca="false">IF(Pay_Num&lt;&gt;"",Scheduled_Monthly_Payment,"")</f>
        <v/>
      </c>
      <c r="E128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128" s="36" t="e">
        <f aca="false">IF(AND(Pay_Num&lt;&gt;"",Sched_Pay+Extra_Pay&lt;Beg_Bal),Sched_Pay+Extra_Pay,IF(Pay_Num&lt;&gt;"",Beg_Bal,""))</f>
        <v>#VALUE!</v>
      </c>
      <c r="G128" s="36" t="str">
        <f aca="false">IF(Pay_Num&lt;&gt;"",Total_Pay-Int,"")</f>
        <v/>
      </c>
      <c r="H128" s="36" t="str">
        <f aca="false">IF(Pay_Num&lt;&gt;"",Beg_Bal*Interest_Rate_17/Num_Pmt_Per_Year,"")</f>
        <v/>
      </c>
      <c r="I128" s="36" t="e">
        <f aca="false">IF(AND(Pay_Num&lt;&gt;"",Sched_Pay+Extra_Pay&lt;Beg_Bal),Beg_Bal-Princ,IF(Pay_Num&lt;&gt;"",0,""))</f>
        <v>#VALUE!</v>
      </c>
      <c r="J128" s="29"/>
      <c r="K128" s="29"/>
    </row>
    <row r="129" customFormat="false" ht="12.75" hidden="false" customHeight="false" outlineLevel="0" collapsed="false">
      <c r="A129" s="32" t="str">
        <f aca="false">IF(Values_Entered_17,A128+1,"")</f>
        <v/>
      </c>
      <c r="B129" s="33" t="str">
        <f aca="false">IF(Pay_Num&lt;&gt;"",DATE(YEAR(Loan_Start_17),MONTH(Loan_Start_17)+(Pay_Num)*12/Num_Pmt_Per_Year,DAY(Loan_Start_17)),"")</f>
        <v/>
      </c>
      <c r="C129" s="36" t="str">
        <f aca="false">IF(Pay_Num&lt;&gt;"",I128,"")</f>
        <v/>
      </c>
      <c r="D129" s="36" t="str">
        <f aca="false">IF(Pay_Num&lt;&gt;"",Scheduled_Monthly_Payment,"")</f>
        <v/>
      </c>
      <c r="E129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129" s="36" t="e">
        <f aca="false">IF(AND(Pay_Num&lt;&gt;"",Sched_Pay+Extra_Pay&lt;Beg_Bal),Sched_Pay+Extra_Pay,IF(Pay_Num&lt;&gt;"",Beg_Bal,""))</f>
        <v>#VALUE!</v>
      </c>
      <c r="G129" s="36" t="str">
        <f aca="false">IF(Pay_Num&lt;&gt;"",Total_Pay-Int,"")</f>
        <v/>
      </c>
      <c r="H129" s="36" t="str">
        <f aca="false">IF(Pay_Num&lt;&gt;"",Beg_Bal*Interest_Rate_17/Num_Pmt_Per_Year,"")</f>
        <v/>
      </c>
      <c r="I129" s="36" t="e">
        <f aca="false">IF(AND(Pay_Num&lt;&gt;"",Sched_Pay+Extra_Pay&lt;Beg_Bal),Beg_Bal-Princ,IF(Pay_Num&lt;&gt;"",0,""))</f>
        <v>#VALUE!</v>
      </c>
      <c r="J129" s="29"/>
      <c r="K129" s="29"/>
    </row>
    <row r="130" customFormat="false" ht="12.75" hidden="false" customHeight="false" outlineLevel="0" collapsed="false">
      <c r="A130" s="32" t="str">
        <f aca="false">IF(Values_Entered_17,A129+1,"")</f>
        <v/>
      </c>
      <c r="B130" s="33" t="str">
        <f aca="false">IF(Pay_Num&lt;&gt;"",DATE(YEAR(Loan_Start_17),MONTH(Loan_Start_17)+(Pay_Num)*12/Num_Pmt_Per_Year,DAY(Loan_Start_17)),"")</f>
        <v/>
      </c>
      <c r="C130" s="36" t="str">
        <f aca="false">IF(Pay_Num&lt;&gt;"",I129,"")</f>
        <v/>
      </c>
      <c r="D130" s="36" t="str">
        <f aca="false">IF(Pay_Num&lt;&gt;"",Scheduled_Monthly_Payment,"")</f>
        <v/>
      </c>
      <c r="E130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130" s="36" t="e">
        <f aca="false">IF(AND(Pay_Num&lt;&gt;"",Sched_Pay+Extra_Pay&lt;Beg_Bal),Sched_Pay+Extra_Pay,IF(Pay_Num&lt;&gt;"",Beg_Bal,""))</f>
        <v>#VALUE!</v>
      </c>
      <c r="G130" s="36" t="str">
        <f aca="false">IF(Pay_Num&lt;&gt;"",Total_Pay-Int,"")</f>
        <v/>
      </c>
      <c r="H130" s="36" t="str">
        <f aca="false">IF(Pay_Num&lt;&gt;"",Beg_Bal*Interest_Rate_17/Num_Pmt_Per_Year,"")</f>
        <v/>
      </c>
      <c r="I130" s="36" t="e">
        <f aca="false">IF(AND(Pay_Num&lt;&gt;"",Sched_Pay+Extra_Pay&lt;Beg_Bal),Beg_Bal-Princ,IF(Pay_Num&lt;&gt;"",0,""))</f>
        <v>#VALUE!</v>
      </c>
      <c r="J130" s="29"/>
      <c r="K130" s="29"/>
    </row>
    <row r="131" customFormat="false" ht="12.75" hidden="false" customHeight="false" outlineLevel="0" collapsed="false">
      <c r="A131" s="32" t="str">
        <f aca="false">IF(Values_Entered_17,A130+1,"")</f>
        <v/>
      </c>
      <c r="B131" s="33" t="str">
        <f aca="false">IF(Pay_Num&lt;&gt;"",DATE(YEAR(Loan_Start_17),MONTH(Loan_Start_17)+(Pay_Num)*12/Num_Pmt_Per_Year,DAY(Loan_Start_17)),"")</f>
        <v/>
      </c>
      <c r="C131" s="36" t="str">
        <f aca="false">IF(Pay_Num&lt;&gt;"",I130,"")</f>
        <v/>
      </c>
      <c r="D131" s="36" t="str">
        <f aca="false">IF(Pay_Num&lt;&gt;"",Scheduled_Monthly_Payment,"")</f>
        <v/>
      </c>
      <c r="E131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131" s="36" t="e">
        <f aca="false">IF(AND(Pay_Num&lt;&gt;"",Sched_Pay+Extra_Pay&lt;Beg_Bal),Sched_Pay+Extra_Pay,IF(Pay_Num&lt;&gt;"",Beg_Bal,""))</f>
        <v>#VALUE!</v>
      </c>
      <c r="G131" s="36" t="str">
        <f aca="false">IF(Pay_Num&lt;&gt;"",Total_Pay-Int,"")</f>
        <v/>
      </c>
      <c r="H131" s="36" t="str">
        <f aca="false">IF(Pay_Num&lt;&gt;"",Beg_Bal*Interest_Rate_17/Num_Pmt_Per_Year,"")</f>
        <v/>
      </c>
      <c r="I131" s="36" t="e">
        <f aca="false">IF(AND(Pay_Num&lt;&gt;"",Sched_Pay+Extra_Pay&lt;Beg_Bal),Beg_Bal-Princ,IF(Pay_Num&lt;&gt;"",0,""))</f>
        <v>#VALUE!</v>
      </c>
      <c r="J131" s="29"/>
      <c r="K131" s="29"/>
    </row>
    <row r="132" customFormat="false" ht="12.75" hidden="false" customHeight="false" outlineLevel="0" collapsed="false">
      <c r="A132" s="32" t="str">
        <f aca="false">IF(Values_Entered_17,A131+1,"")</f>
        <v/>
      </c>
      <c r="B132" s="33" t="str">
        <f aca="false">IF(Pay_Num&lt;&gt;"",DATE(YEAR(Loan_Start_17),MONTH(Loan_Start_17)+(Pay_Num)*12/Num_Pmt_Per_Year,DAY(Loan_Start_17)),"")</f>
        <v/>
      </c>
      <c r="C132" s="36" t="str">
        <f aca="false">IF(Pay_Num&lt;&gt;"",I131,"")</f>
        <v/>
      </c>
      <c r="D132" s="36" t="str">
        <f aca="false">IF(Pay_Num&lt;&gt;"",Scheduled_Monthly_Payment,"")</f>
        <v/>
      </c>
      <c r="E132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132" s="36" t="e">
        <f aca="false">IF(AND(Pay_Num&lt;&gt;"",Sched_Pay+Extra_Pay&lt;Beg_Bal),Sched_Pay+Extra_Pay,IF(Pay_Num&lt;&gt;"",Beg_Bal,""))</f>
        <v>#VALUE!</v>
      </c>
      <c r="G132" s="36" t="str">
        <f aca="false">IF(Pay_Num&lt;&gt;"",Total_Pay-Int,"")</f>
        <v/>
      </c>
      <c r="H132" s="36" t="str">
        <f aca="false">IF(Pay_Num&lt;&gt;"",Beg_Bal*Interest_Rate_17/Num_Pmt_Per_Year,"")</f>
        <v/>
      </c>
      <c r="I132" s="36" t="e">
        <f aca="false">IF(AND(Pay_Num&lt;&gt;"",Sched_Pay+Extra_Pay&lt;Beg_Bal),Beg_Bal-Princ,IF(Pay_Num&lt;&gt;"",0,""))</f>
        <v>#VALUE!</v>
      </c>
      <c r="J132" s="29"/>
      <c r="K132" s="29"/>
    </row>
    <row r="133" customFormat="false" ht="12.75" hidden="false" customHeight="false" outlineLevel="0" collapsed="false">
      <c r="A133" s="32" t="str">
        <f aca="false">IF(Values_Entered_17,A132+1,"")</f>
        <v/>
      </c>
      <c r="B133" s="33" t="str">
        <f aca="false">IF(Pay_Num&lt;&gt;"",DATE(YEAR(Loan_Start_17),MONTH(Loan_Start_17)+(Pay_Num)*12/Num_Pmt_Per_Year,DAY(Loan_Start_17)),"")</f>
        <v/>
      </c>
      <c r="C133" s="36" t="str">
        <f aca="false">IF(Pay_Num&lt;&gt;"",I132,"")</f>
        <v/>
      </c>
      <c r="D133" s="36" t="str">
        <f aca="false">IF(Pay_Num&lt;&gt;"",Scheduled_Monthly_Payment,"")</f>
        <v/>
      </c>
      <c r="E133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133" s="36" t="e">
        <f aca="false">IF(AND(Pay_Num&lt;&gt;"",Sched_Pay+Extra_Pay&lt;Beg_Bal),Sched_Pay+Extra_Pay,IF(Pay_Num&lt;&gt;"",Beg_Bal,""))</f>
        <v>#VALUE!</v>
      </c>
      <c r="G133" s="36" t="str">
        <f aca="false">IF(Pay_Num&lt;&gt;"",Total_Pay-Int,"")</f>
        <v/>
      </c>
      <c r="H133" s="36" t="str">
        <f aca="false">IF(Pay_Num&lt;&gt;"",Beg_Bal*Interest_Rate_17/Num_Pmt_Per_Year,"")</f>
        <v/>
      </c>
      <c r="I133" s="36" t="e">
        <f aca="false">IF(AND(Pay_Num&lt;&gt;"",Sched_Pay+Extra_Pay&lt;Beg_Bal),Beg_Bal-Princ,IF(Pay_Num&lt;&gt;"",0,""))</f>
        <v>#VALUE!</v>
      </c>
      <c r="J133" s="29"/>
      <c r="K133" s="29"/>
    </row>
    <row r="134" customFormat="false" ht="12.75" hidden="false" customHeight="false" outlineLevel="0" collapsed="false">
      <c r="A134" s="32" t="str">
        <f aca="false">IF(Values_Entered_17,A133+1,"")</f>
        <v/>
      </c>
      <c r="B134" s="33" t="str">
        <f aca="false">IF(Pay_Num&lt;&gt;"",DATE(YEAR(Loan_Start_17),MONTH(Loan_Start_17)+(Pay_Num)*12/Num_Pmt_Per_Year,DAY(Loan_Start_17)),"")</f>
        <v/>
      </c>
      <c r="C134" s="36" t="str">
        <f aca="false">IF(Pay_Num&lt;&gt;"",I133,"")</f>
        <v/>
      </c>
      <c r="D134" s="36" t="str">
        <f aca="false">IF(Pay_Num&lt;&gt;"",Scheduled_Monthly_Payment,"")</f>
        <v/>
      </c>
      <c r="E134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134" s="36" t="e">
        <f aca="false">IF(AND(Pay_Num&lt;&gt;"",Sched_Pay+Extra_Pay&lt;Beg_Bal),Sched_Pay+Extra_Pay,IF(Pay_Num&lt;&gt;"",Beg_Bal,""))</f>
        <v>#VALUE!</v>
      </c>
      <c r="G134" s="36" t="str">
        <f aca="false">IF(Pay_Num&lt;&gt;"",Total_Pay-Int,"")</f>
        <v/>
      </c>
      <c r="H134" s="36" t="str">
        <f aca="false">IF(Pay_Num&lt;&gt;"",Beg_Bal*Interest_Rate_17/Num_Pmt_Per_Year,"")</f>
        <v/>
      </c>
      <c r="I134" s="36" t="e">
        <f aca="false">IF(AND(Pay_Num&lt;&gt;"",Sched_Pay+Extra_Pay&lt;Beg_Bal),Beg_Bal-Princ,IF(Pay_Num&lt;&gt;"",0,""))</f>
        <v>#VALUE!</v>
      </c>
      <c r="J134" s="29"/>
      <c r="K134" s="29"/>
    </row>
    <row r="135" customFormat="false" ht="12.75" hidden="false" customHeight="false" outlineLevel="0" collapsed="false">
      <c r="A135" s="32" t="str">
        <f aca="false">IF(Values_Entered_17,A134+1,"")</f>
        <v/>
      </c>
      <c r="B135" s="33" t="str">
        <f aca="false">IF(Pay_Num&lt;&gt;"",DATE(YEAR(Loan_Start_17),MONTH(Loan_Start_17)+(Pay_Num)*12/Num_Pmt_Per_Year,DAY(Loan_Start_17)),"")</f>
        <v/>
      </c>
      <c r="C135" s="36" t="str">
        <f aca="false">IF(Pay_Num&lt;&gt;"",I134,"")</f>
        <v/>
      </c>
      <c r="D135" s="36" t="str">
        <f aca="false">IF(Pay_Num&lt;&gt;"",Scheduled_Monthly_Payment,"")</f>
        <v/>
      </c>
      <c r="E135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135" s="36" t="e">
        <f aca="false">IF(AND(Pay_Num&lt;&gt;"",Sched_Pay+Extra_Pay&lt;Beg_Bal),Sched_Pay+Extra_Pay,IF(Pay_Num&lt;&gt;"",Beg_Bal,""))</f>
        <v>#VALUE!</v>
      </c>
      <c r="G135" s="36" t="str">
        <f aca="false">IF(Pay_Num&lt;&gt;"",Total_Pay-Int,"")</f>
        <v/>
      </c>
      <c r="H135" s="36" t="str">
        <f aca="false">IF(Pay_Num&lt;&gt;"",Beg_Bal*Interest_Rate_17/Num_Pmt_Per_Year,"")</f>
        <v/>
      </c>
      <c r="I135" s="36" t="e">
        <f aca="false">IF(AND(Pay_Num&lt;&gt;"",Sched_Pay+Extra_Pay&lt;Beg_Bal),Beg_Bal-Princ,IF(Pay_Num&lt;&gt;"",0,""))</f>
        <v>#VALUE!</v>
      </c>
      <c r="J135" s="29"/>
      <c r="K135" s="29"/>
    </row>
    <row r="136" customFormat="false" ht="12.75" hidden="false" customHeight="false" outlineLevel="0" collapsed="false">
      <c r="A136" s="32" t="str">
        <f aca="false">IF(Values_Entered_17,A135+1,"")</f>
        <v/>
      </c>
      <c r="B136" s="33" t="str">
        <f aca="false">IF(Pay_Num&lt;&gt;"",DATE(YEAR(Loan_Start_17),MONTH(Loan_Start_17)+(Pay_Num)*12/Num_Pmt_Per_Year,DAY(Loan_Start_17)),"")</f>
        <v/>
      </c>
      <c r="C136" s="36" t="str">
        <f aca="false">IF(Pay_Num&lt;&gt;"",I135,"")</f>
        <v/>
      </c>
      <c r="D136" s="36" t="str">
        <f aca="false">IF(Pay_Num&lt;&gt;"",Scheduled_Monthly_Payment,"")</f>
        <v/>
      </c>
      <c r="E136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136" s="36" t="e">
        <f aca="false">IF(AND(Pay_Num&lt;&gt;"",Sched_Pay+Extra_Pay&lt;Beg_Bal),Sched_Pay+Extra_Pay,IF(Pay_Num&lt;&gt;"",Beg_Bal,""))</f>
        <v>#VALUE!</v>
      </c>
      <c r="G136" s="36" t="str">
        <f aca="false">IF(Pay_Num&lt;&gt;"",Total_Pay-Int,"")</f>
        <v/>
      </c>
      <c r="H136" s="36" t="str">
        <f aca="false">IF(Pay_Num&lt;&gt;"",Beg_Bal*Interest_Rate_17/Num_Pmt_Per_Year,"")</f>
        <v/>
      </c>
      <c r="I136" s="36" t="e">
        <f aca="false">IF(AND(Pay_Num&lt;&gt;"",Sched_Pay+Extra_Pay&lt;Beg_Bal),Beg_Bal-Princ,IF(Pay_Num&lt;&gt;"",0,""))</f>
        <v>#VALUE!</v>
      </c>
      <c r="J136" s="29"/>
      <c r="K136" s="29"/>
    </row>
    <row r="137" customFormat="false" ht="12.75" hidden="false" customHeight="false" outlineLevel="0" collapsed="false">
      <c r="A137" s="32" t="str">
        <f aca="false">IF(Values_Entered_17,A136+1,"")</f>
        <v/>
      </c>
      <c r="B137" s="33" t="str">
        <f aca="false">IF(Pay_Num&lt;&gt;"",DATE(YEAR(Loan_Start_17),MONTH(Loan_Start_17)+(Pay_Num)*12/Num_Pmt_Per_Year,DAY(Loan_Start_17)),"")</f>
        <v/>
      </c>
      <c r="C137" s="36" t="str">
        <f aca="false">IF(Pay_Num&lt;&gt;"",I136,"")</f>
        <v/>
      </c>
      <c r="D137" s="36" t="str">
        <f aca="false">IF(Pay_Num&lt;&gt;"",Scheduled_Monthly_Payment,"")</f>
        <v/>
      </c>
      <c r="E137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137" s="36" t="e">
        <f aca="false">IF(AND(Pay_Num&lt;&gt;"",Sched_Pay+Extra_Pay&lt;Beg_Bal),Sched_Pay+Extra_Pay,IF(Pay_Num&lt;&gt;"",Beg_Bal,""))</f>
        <v>#VALUE!</v>
      </c>
      <c r="G137" s="36" t="str">
        <f aca="false">IF(Pay_Num&lt;&gt;"",Total_Pay-Int,"")</f>
        <v/>
      </c>
      <c r="H137" s="36" t="str">
        <f aca="false">IF(Pay_Num&lt;&gt;"",Beg_Bal*Interest_Rate_17/Num_Pmt_Per_Year,"")</f>
        <v/>
      </c>
      <c r="I137" s="36" t="e">
        <f aca="false">IF(AND(Pay_Num&lt;&gt;"",Sched_Pay+Extra_Pay&lt;Beg_Bal),Beg_Bal-Princ,IF(Pay_Num&lt;&gt;"",0,""))</f>
        <v>#VALUE!</v>
      </c>
      <c r="J137" s="29"/>
      <c r="K137" s="29"/>
    </row>
    <row r="138" customFormat="false" ht="12.75" hidden="false" customHeight="false" outlineLevel="0" collapsed="false">
      <c r="A138" s="32" t="str">
        <f aca="false">IF(Values_Entered_17,A137+1,"")</f>
        <v/>
      </c>
      <c r="B138" s="33" t="str">
        <f aca="false">IF(Pay_Num&lt;&gt;"",DATE(YEAR(Loan_Start_17),MONTH(Loan_Start_17)+(Pay_Num)*12/Num_Pmt_Per_Year,DAY(Loan_Start_17)),"")</f>
        <v/>
      </c>
      <c r="C138" s="36" t="str">
        <f aca="false">IF(Pay_Num&lt;&gt;"",I137,"")</f>
        <v/>
      </c>
      <c r="D138" s="36" t="str">
        <f aca="false">IF(Pay_Num&lt;&gt;"",Scheduled_Monthly_Payment,"")</f>
        <v/>
      </c>
      <c r="E138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138" s="36" t="e">
        <f aca="false">IF(AND(Pay_Num&lt;&gt;"",Sched_Pay+Extra_Pay&lt;Beg_Bal),Sched_Pay+Extra_Pay,IF(Pay_Num&lt;&gt;"",Beg_Bal,""))</f>
        <v>#VALUE!</v>
      </c>
      <c r="G138" s="36" t="str">
        <f aca="false">IF(Pay_Num&lt;&gt;"",Total_Pay-Int,"")</f>
        <v/>
      </c>
      <c r="H138" s="36" t="str">
        <f aca="false">IF(Pay_Num&lt;&gt;"",Beg_Bal*Interest_Rate_17/Num_Pmt_Per_Year,"")</f>
        <v/>
      </c>
      <c r="I138" s="36" t="e">
        <f aca="false">IF(AND(Pay_Num&lt;&gt;"",Sched_Pay+Extra_Pay&lt;Beg_Bal),Beg_Bal-Princ,IF(Pay_Num&lt;&gt;"",0,""))</f>
        <v>#VALUE!</v>
      </c>
      <c r="J138" s="29"/>
      <c r="K138" s="29"/>
    </row>
    <row r="139" customFormat="false" ht="12.75" hidden="false" customHeight="false" outlineLevel="0" collapsed="false">
      <c r="A139" s="32" t="str">
        <f aca="false">IF(Values_Entered_17,A138+1,"")</f>
        <v/>
      </c>
      <c r="B139" s="33" t="str">
        <f aca="false">IF(Pay_Num&lt;&gt;"",DATE(YEAR(Loan_Start_17),MONTH(Loan_Start_17)+(Pay_Num)*12/Num_Pmt_Per_Year,DAY(Loan_Start_17)),"")</f>
        <v/>
      </c>
      <c r="C139" s="36" t="str">
        <f aca="false">IF(Pay_Num&lt;&gt;"",I138,"")</f>
        <v/>
      </c>
      <c r="D139" s="36" t="str">
        <f aca="false">IF(Pay_Num&lt;&gt;"",Scheduled_Monthly_Payment,"")</f>
        <v/>
      </c>
      <c r="E139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139" s="36" t="e">
        <f aca="false">IF(AND(Pay_Num&lt;&gt;"",Sched_Pay+Extra_Pay&lt;Beg_Bal),Sched_Pay+Extra_Pay,IF(Pay_Num&lt;&gt;"",Beg_Bal,""))</f>
        <v>#VALUE!</v>
      </c>
      <c r="G139" s="36" t="str">
        <f aca="false">IF(Pay_Num&lt;&gt;"",Total_Pay-Int,"")</f>
        <v/>
      </c>
      <c r="H139" s="36" t="str">
        <f aca="false">IF(Pay_Num&lt;&gt;"",Beg_Bal*Interest_Rate_17/Num_Pmt_Per_Year,"")</f>
        <v/>
      </c>
      <c r="I139" s="36" t="e">
        <f aca="false">IF(AND(Pay_Num&lt;&gt;"",Sched_Pay+Extra_Pay&lt;Beg_Bal),Beg_Bal-Princ,IF(Pay_Num&lt;&gt;"",0,""))</f>
        <v>#VALUE!</v>
      </c>
      <c r="J139" s="29"/>
      <c r="K139" s="29"/>
    </row>
    <row r="140" customFormat="false" ht="12.75" hidden="false" customHeight="false" outlineLevel="0" collapsed="false">
      <c r="A140" s="32" t="str">
        <f aca="false">IF(Values_Entered_17,A139+1,"")</f>
        <v/>
      </c>
      <c r="B140" s="33" t="str">
        <f aca="false">IF(Pay_Num&lt;&gt;"",DATE(YEAR(Loan_Start_17),MONTH(Loan_Start_17)+(Pay_Num)*12/Num_Pmt_Per_Year,DAY(Loan_Start_17)),"")</f>
        <v/>
      </c>
      <c r="C140" s="36" t="str">
        <f aca="false">IF(Pay_Num&lt;&gt;"",I139,"")</f>
        <v/>
      </c>
      <c r="D140" s="36" t="str">
        <f aca="false">IF(Pay_Num&lt;&gt;"",Scheduled_Monthly_Payment,"")</f>
        <v/>
      </c>
      <c r="E140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140" s="36" t="e">
        <f aca="false">IF(AND(Pay_Num&lt;&gt;"",Sched_Pay+Extra_Pay&lt;Beg_Bal),Sched_Pay+Extra_Pay,IF(Pay_Num&lt;&gt;"",Beg_Bal,""))</f>
        <v>#VALUE!</v>
      </c>
      <c r="G140" s="36" t="str">
        <f aca="false">IF(Pay_Num&lt;&gt;"",Total_Pay-Int,"")</f>
        <v/>
      </c>
      <c r="H140" s="36" t="str">
        <f aca="false">IF(Pay_Num&lt;&gt;"",Beg_Bal*Interest_Rate_17/Num_Pmt_Per_Year,"")</f>
        <v/>
      </c>
      <c r="I140" s="36" t="e">
        <f aca="false">IF(AND(Pay_Num&lt;&gt;"",Sched_Pay+Extra_Pay&lt;Beg_Bal),Beg_Bal-Princ,IF(Pay_Num&lt;&gt;"",0,""))</f>
        <v>#VALUE!</v>
      </c>
      <c r="J140" s="29"/>
      <c r="K140" s="29"/>
    </row>
    <row r="141" customFormat="false" ht="12.75" hidden="false" customHeight="false" outlineLevel="0" collapsed="false">
      <c r="A141" s="32" t="str">
        <f aca="false">IF(Values_Entered_17,A140+1,"")</f>
        <v/>
      </c>
      <c r="B141" s="33" t="str">
        <f aca="false">IF(Pay_Num&lt;&gt;"",DATE(YEAR(Loan_Start_17),MONTH(Loan_Start_17)+(Pay_Num)*12/Num_Pmt_Per_Year,DAY(Loan_Start_17)),"")</f>
        <v/>
      </c>
      <c r="C141" s="36" t="str">
        <f aca="false">IF(Pay_Num&lt;&gt;"",I140,"")</f>
        <v/>
      </c>
      <c r="D141" s="36" t="str">
        <f aca="false">IF(Pay_Num&lt;&gt;"",Scheduled_Monthly_Payment,"")</f>
        <v/>
      </c>
      <c r="E141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141" s="36" t="e">
        <f aca="false">IF(AND(Pay_Num&lt;&gt;"",Sched_Pay+Extra_Pay&lt;Beg_Bal),Sched_Pay+Extra_Pay,IF(Pay_Num&lt;&gt;"",Beg_Bal,""))</f>
        <v>#VALUE!</v>
      </c>
      <c r="G141" s="36" t="str">
        <f aca="false">IF(Pay_Num&lt;&gt;"",Total_Pay-Int,"")</f>
        <v/>
      </c>
      <c r="H141" s="36" t="str">
        <f aca="false">IF(Pay_Num&lt;&gt;"",Beg_Bal*Interest_Rate_17/Num_Pmt_Per_Year,"")</f>
        <v/>
      </c>
      <c r="I141" s="36" t="e">
        <f aca="false">IF(AND(Pay_Num&lt;&gt;"",Sched_Pay+Extra_Pay&lt;Beg_Bal),Beg_Bal-Princ,IF(Pay_Num&lt;&gt;"",0,""))</f>
        <v>#VALUE!</v>
      </c>
      <c r="J141" s="29"/>
      <c r="K141" s="29"/>
    </row>
    <row r="142" customFormat="false" ht="12.75" hidden="false" customHeight="false" outlineLevel="0" collapsed="false">
      <c r="A142" s="32" t="str">
        <f aca="false">IF(Values_Entered_17,A141+1,"")</f>
        <v/>
      </c>
      <c r="B142" s="33" t="str">
        <f aca="false">IF(Pay_Num&lt;&gt;"",DATE(YEAR(Loan_Start_17),MONTH(Loan_Start_17)+(Pay_Num)*12/Num_Pmt_Per_Year,DAY(Loan_Start_17)),"")</f>
        <v/>
      </c>
      <c r="C142" s="36" t="str">
        <f aca="false">IF(Pay_Num&lt;&gt;"",I141,"")</f>
        <v/>
      </c>
      <c r="D142" s="36" t="str">
        <f aca="false">IF(Pay_Num&lt;&gt;"",Scheduled_Monthly_Payment,"")</f>
        <v/>
      </c>
      <c r="E142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142" s="36" t="e">
        <f aca="false">IF(AND(Pay_Num&lt;&gt;"",Sched_Pay+Extra_Pay&lt;Beg_Bal),Sched_Pay+Extra_Pay,IF(Pay_Num&lt;&gt;"",Beg_Bal,""))</f>
        <v>#VALUE!</v>
      </c>
      <c r="G142" s="36" t="str">
        <f aca="false">IF(Pay_Num&lt;&gt;"",Total_Pay-Int,"")</f>
        <v/>
      </c>
      <c r="H142" s="36" t="str">
        <f aca="false">IF(Pay_Num&lt;&gt;"",Beg_Bal*Interest_Rate_17/Num_Pmt_Per_Year,"")</f>
        <v/>
      </c>
      <c r="I142" s="36" t="e">
        <f aca="false">IF(AND(Pay_Num&lt;&gt;"",Sched_Pay+Extra_Pay&lt;Beg_Bal),Beg_Bal-Princ,IF(Pay_Num&lt;&gt;"",0,""))</f>
        <v>#VALUE!</v>
      </c>
      <c r="J142" s="29"/>
      <c r="K142" s="29"/>
    </row>
    <row r="143" customFormat="false" ht="12.75" hidden="false" customHeight="false" outlineLevel="0" collapsed="false">
      <c r="A143" s="32" t="str">
        <f aca="false">IF(Values_Entered_17,A142+1,"")</f>
        <v/>
      </c>
      <c r="B143" s="33" t="str">
        <f aca="false">IF(Pay_Num&lt;&gt;"",DATE(YEAR(Loan_Start_17),MONTH(Loan_Start_17)+(Pay_Num)*12/Num_Pmt_Per_Year,DAY(Loan_Start_17)),"")</f>
        <v/>
      </c>
      <c r="C143" s="36" t="str">
        <f aca="false">IF(Pay_Num&lt;&gt;"",I142,"")</f>
        <v/>
      </c>
      <c r="D143" s="36" t="str">
        <f aca="false">IF(Pay_Num&lt;&gt;"",Scheduled_Monthly_Payment,"")</f>
        <v/>
      </c>
      <c r="E143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143" s="36" t="e">
        <f aca="false">IF(AND(Pay_Num&lt;&gt;"",Sched_Pay+Extra_Pay&lt;Beg_Bal),Sched_Pay+Extra_Pay,IF(Pay_Num&lt;&gt;"",Beg_Bal,""))</f>
        <v>#VALUE!</v>
      </c>
      <c r="G143" s="36" t="str">
        <f aca="false">IF(Pay_Num&lt;&gt;"",Total_Pay-Int,"")</f>
        <v/>
      </c>
      <c r="H143" s="36" t="str">
        <f aca="false">IF(Pay_Num&lt;&gt;"",Beg_Bal*Interest_Rate_17/Num_Pmt_Per_Year,"")</f>
        <v/>
      </c>
      <c r="I143" s="36" t="e">
        <f aca="false">IF(AND(Pay_Num&lt;&gt;"",Sched_Pay+Extra_Pay&lt;Beg_Bal),Beg_Bal-Princ,IF(Pay_Num&lt;&gt;"",0,""))</f>
        <v>#VALUE!</v>
      </c>
      <c r="J143" s="29"/>
      <c r="K143" s="29"/>
    </row>
    <row r="144" customFormat="false" ht="12.75" hidden="false" customHeight="false" outlineLevel="0" collapsed="false">
      <c r="A144" s="32" t="str">
        <f aca="false">IF(Values_Entered_17,A143+1,"")</f>
        <v/>
      </c>
      <c r="B144" s="33" t="str">
        <f aca="false">IF(Pay_Num&lt;&gt;"",DATE(YEAR(Loan_Start_17),MONTH(Loan_Start_17)+(Pay_Num)*12/Num_Pmt_Per_Year,DAY(Loan_Start_17)),"")</f>
        <v/>
      </c>
      <c r="C144" s="36" t="str">
        <f aca="false">IF(Pay_Num&lt;&gt;"",I143,"")</f>
        <v/>
      </c>
      <c r="D144" s="36" t="str">
        <f aca="false">IF(Pay_Num&lt;&gt;"",Scheduled_Monthly_Payment,"")</f>
        <v/>
      </c>
      <c r="E144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144" s="36" t="e">
        <f aca="false">IF(AND(Pay_Num&lt;&gt;"",Sched_Pay+Extra_Pay&lt;Beg_Bal),Sched_Pay+Extra_Pay,IF(Pay_Num&lt;&gt;"",Beg_Bal,""))</f>
        <v>#VALUE!</v>
      </c>
      <c r="G144" s="36" t="str">
        <f aca="false">IF(Pay_Num&lt;&gt;"",Total_Pay-Int,"")</f>
        <v/>
      </c>
      <c r="H144" s="36" t="str">
        <f aca="false">IF(Pay_Num&lt;&gt;"",Beg_Bal*Interest_Rate_17/Num_Pmt_Per_Year,"")</f>
        <v/>
      </c>
      <c r="I144" s="36" t="e">
        <f aca="false">IF(AND(Pay_Num&lt;&gt;"",Sched_Pay+Extra_Pay&lt;Beg_Bal),Beg_Bal-Princ,IF(Pay_Num&lt;&gt;"",0,""))</f>
        <v>#VALUE!</v>
      </c>
      <c r="J144" s="29"/>
      <c r="K144" s="29"/>
    </row>
    <row r="145" customFormat="false" ht="12.75" hidden="false" customHeight="false" outlineLevel="0" collapsed="false">
      <c r="A145" s="32" t="str">
        <f aca="false">IF(Values_Entered_17,A144+1,"")</f>
        <v/>
      </c>
      <c r="B145" s="33" t="str">
        <f aca="false">IF(Pay_Num&lt;&gt;"",DATE(YEAR(Loan_Start_17),MONTH(Loan_Start_17)+(Pay_Num)*12/Num_Pmt_Per_Year,DAY(Loan_Start_17)),"")</f>
        <v/>
      </c>
      <c r="C145" s="36" t="str">
        <f aca="false">IF(Pay_Num&lt;&gt;"",I144,"")</f>
        <v/>
      </c>
      <c r="D145" s="36" t="str">
        <f aca="false">IF(Pay_Num&lt;&gt;"",Scheduled_Monthly_Payment,"")</f>
        <v/>
      </c>
      <c r="E145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145" s="36" t="e">
        <f aca="false">IF(AND(Pay_Num&lt;&gt;"",Sched_Pay+Extra_Pay&lt;Beg_Bal),Sched_Pay+Extra_Pay,IF(Pay_Num&lt;&gt;"",Beg_Bal,""))</f>
        <v>#VALUE!</v>
      </c>
      <c r="G145" s="36" t="str">
        <f aca="false">IF(Pay_Num&lt;&gt;"",Total_Pay-Int,"")</f>
        <v/>
      </c>
      <c r="H145" s="36" t="str">
        <f aca="false">IF(Pay_Num&lt;&gt;"",Beg_Bal*Interest_Rate_17/Num_Pmt_Per_Year,"")</f>
        <v/>
      </c>
      <c r="I145" s="36" t="e">
        <f aca="false">IF(AND(Pay_Num&lt;&gt;"",Sched_Pay+Extra_Pay&lt;Beg_Bal),Beg_Bal-Princ,IF(Pay_Num&lt;&gt;"",0,""))</f>
        <v>#VALUE!</v>
      </c>
      <c r="J145" s="29"/>
      <c r="K145" s="29"/>
    </row>
    <row r="146" customFormat="false" ht="12.75" hidden="false" customHeight="false" outlineLevel="0" collapsed="false">
      <c r="A146" s="32" t="str">
        <f aca="false">IF(Values_Entered_17,A145+1,"")</f>
        <v/>
      </c>
      <c r="B146" s="33" t="str">
        <f aca="false">IF(Pay_Num&lt;&gt;"",DATE(YEAR(Loan_Start_17),MONTH(Loan_Start_17)+(Pay_Num)*12/Num_Pmt_Per_Year,DAY(Loan_Start_17)),"")</f>
        <v/>
      </c>
      <c r="C146" s="36" t="str">
        <f aca="false">IF(Pay_Num&lt;&gt;"",I145,"")</f>
        <v/>
      </c>
      <c r="D146" s="36" t="str">
        <f aca="false">IF(Pay_Num&lt;&gt;"",Scheduled_Monthly_Payment,"")</f>
        <v/>
      </c>
      <c r="E146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146" s="36" t="e">
        <f aca="false">IF(AND(Pay_Num&lt;&gt;"",Sched_Pay+Extra_Pay&lt;Beg_Bal),Sched_Pay+Extra_Pay,IF(Pay_Num&lt;&gt;"",Beg_Bal,""))</f>
        <v>#VALUE!</v>
      </c>
      <c r="G146" s="36" t="str">
        <f aca="false">IF(Pay_Num&lt;&gt;"",Total_Pay-Int,"")</f>
        <v/>
      </c>
      <c r="H146" s="36" t="str">
        <f aca="false">IF(Pay_Num&lt;&gt;"",Beg_Bal*Interest_Rate_17/Num_Pmt_Per_Year,"")</f>
        <v/>
      </c>
      <c r="I146" s="36" t="e">
        <f aca="false">IF(AND(Pay_Num&lt;&gt;"",Sched_Pay+Extra_Pay&lt;Beg_Bal),Beg_Bal-Princ,IF(Pay_Num&lt;&gt;"",0,""))</f>
        <v>#VALUE!</v>
      </c>
      <c r="J146" s="29"/>
      <c r="K146" s="29"/>
    </row>
    <row r="147" customFormat="false" ht="12.75" hidden="false" customHeight="false" outlineLevel="0" collapsed="false">
      <c r="A147" s="32" t="str">
        <f aca="false">IF(Values_Entered_17,A146+1,"")</f>
        <v/>
      </c>
      <c r="B147" s="33" t="str">
        <f aca="false">IF(Pay_Num&lt;&gt;"",DATE(YEAR(Loan_Start_17),MONTH(Loan_Start_17)+(Pay_Num)*12/Num_Pmt_Per_Year,DAY(Loan_Start_17)),"")</f>
        <v/>
      </c>
      <c r="C147" s="36" t="str">
        <f aca="false">IF(Pay_Num&lt;&gt;"",I146,"")</f>
        <v/>
      </c>
      <c r="D147" s="36" t="str">
        <f aca="false">IF(Pay_Num&lt;&gt;"",Scheduled_Monthly_Payment,"")</f>
        <v/>
      </c>
      <c r="E147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147" s="36" t="e">
        <f aca="false">IF(AND(Pay_Num&lt;&gt;"",Sched_Pay+Extra_Pay&lt;Beg_Bal),Sched_Pay+Extra_Pay,IF(Pay_Num&lt;&gt;"",Beg_Bal,""))</f>
        <v>#VALUE!</v>
      </c>
      <c r="G147" s="36" t="str">
        <f aca="false">IF(Pay_Num&lt;&gt;"",Total_Pay-Int,"")</f>
        <v/>
      </c>
      <c r="H147" s="36" t="str">
        <f aca="false">IF(Pay_Num&lt;&gt;"",Beg_Bal*Interest_Rate_17/Num_Pmt_Per_Year,"")</f>
        <v/>
      </c>
      <c r="I147" s="36" t="e">
        <f aca="false">IF(AND(Pay_Num&lt;&gt;"",Sched_Pay+Extra_Pay&lt;Beg_Bal),Beg_Bal-Princ,IF(Pay_Num&lt;&gt;"",0,""))</f>
        <v>#VALUE!</v>
      </c>
      <c r="J147" s="29"/>
      <c r="K147" s="29"/>
    </row>
    <row r="148" customFormat="false" ht="12.75" hidden="false" customHeight="false" outlineLevel="0" collapsed="false">
      <c r="A148" s="32" t="str">
        <f aca="false">IF(Values_Entered_17,A147+1,"")</f>
        <v/>
      </c>
      <c r="B148" s="33" t="str">
        <f aca="false">IF(Pay_Num&lt;&gt;"",DATE(YEAR(Loan_Start_17),MONTH(Loan_Start_17)+(Pay_Num)*12/Num_Pmt_Per_Year,DAY(Loan_Start_17)),"")</f>
        <v/>
      </c>
      <c r="C148" s="36" t="str">
        <f aca="false">IF(Pay_Num&lt;&gt;"",I147,"")</f>
        <v/>
      </c>
      <c r="D148" s="36" t="str">
        <f aca="false">IF(Pay_Num&lt;&gt;"",Scheduled_Monthly_Payment,"")</f>
        <v/>
      </c>
      <c r="E148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148" s="36" t="e">
        <f aca="false">IF(AND(Pay_Num&lt;&gt;"",Sched_Pay+Extra_Pay&lt;Beg_Bal),Sched_Pay+Extra_Pay,IF(Pay_Num&lt;&gt;"",Beg_Bal,""))</f>
        <v>#VALUE!</v>
      </c>
      <c r="G148" s="36" t="str">
        <f aca="false">IF(Pay_Num&lt;&gt;"",Total_Pay-Int,"")</f>
        <v/>
      </c>
      <c r="H148" s="36" t="str">
        <f aca="false">IF(Pay_Num&lt;&gt;"",Beg_Bal*Interest_Rate_17/Num_Pmt_Per_Year,"")</f>
        <v/>
      </c>
      <c r="I148" s="36" t="e">
        <f aca="false">IF(AND(Pay_Num&lt;&gt;"",Sched_Pay+Extra_Pay&lt;Beg_Bal),Beg_Bal-Princ,IF(Pay_Num&lt;&gt;"",0,""))</f>
        <v>#VALUE!</v>
      </c>
      <c r="J148" s="29"/>
      <c r="K148" s="29"/>
    </row>
    <row r="149" customFormat="false" ht="12.75" hidden="false" customHeight="false" outlineLevel="0" collapsed="false">
      <c r="A149" s="32" t="str">
        <f aca="false">IF(Values_Entered_17,A148+1,"")</f>
        <v/>
      </c>
      <c r="B149" s="33" t="str">
        <f aca="false">IF(Pay_Num&lt;&gt;"",DATE(YEAR(Loan_Start_17),MONTH(Loan_Start_17)+(Pay_Num)*12/Num_Pmt_Per_Year,DAY(Loan_Start_17)),"")</f>
        <v/>
      </c>
      <c r="C149" s="36" t="str">
        <f aca="false">IF(Pay_Num&lt;&gt;"",I148,"")</f>
        <v/>
      </c>
      <c r="D149" s="36" t="str">
        <f aca="false">IF(Pay_Num&lt;&gt;"",Scheduled_Monthly_Payment,"")</f>
        <v/>
      </c>
      <c r="E149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149" s="36" t="e">
        <f aca="false">IF(AND(Pay_Num&lt;&gt;"",Sched_Pay+Extra_Pay&lt;Beg_Bal),Sched_Pay+Extra_Pay,IF(Pay_Num&lt;&gt;"",Beg_Bal,""))</f>
        <v>#VALUE!</v>
      </c>
      <c r="G149" s="36" t="str">
        <f aca="false">IF(Pay_Num&lt;&gt;"",Total_Pay-Int,"")</f>
        <v/>
      </c>
      <c r="H149" s="36" t="str">
        <f aca="false">IF(Pay_Num&lt;&gt;"",Beg_Bal*Interest_Rate_17/Num_Pmt_Per_Year,"")</f>
        <v/>
      </c>
      <c r="I149" s="36" t="e">
        <f aca="false">IF(AND(Pay_Num&lt;&gt;"",Sched_Pay+Extra_Pay&lt;Beg_Bal),Beg_Bal-Princ,IF(Pay_Num&lt;&gt;"",0,""))</f>
        <v>#VALUE!</v>
      </c>
      <c r="J149" s="29"/>
      <c r="K149" s="29"/>
    </row>
    <row r="150" customFormat="false" ht="12.75" hidden="false" customHeight="false" outlineLevel="0" collapsed="false">
      <c r="A150" s="32" t="str">
        <f aca="false">IF(Values_Entered_17,A149+1,"")</f>
        <v/>
      </c>
      <c r="B150" s="33" t="str">
        <f aca="false">IF(Pay_Num&lt;&gt;"",DATE(YEAR(Loan_Start_17),MONTH(Loan_Start_17)+(Pay_Num)*12/Num_Pmt_Per_Year,DAY(Loan_Start_17)),"")</f>
        <v/>
      </c>
      <c r="C150" s="36" t="str">
        <f aca="false">IF(Pay_Num&lt;&gt;"",I149,"")</f>
        <v/>
      </c>
      <c r="D150" s="36" t="str">
        <f aca="false">IF(Pay_Num&lt;&gt;"",Scheduled_Monthly_Payment,"")</f>
        <v/>
      </c>
      <c r="E150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150" s="36" t="e">
        <f aca="false">IF(AND(Pay_Num&lt;&gt;"",Sched_Pay+Extra_Pay&lt;Beg_Bal),Sched_Pay+Extra_Pay,IF(Pay_Num&lt;&gt;"",Beg_Bal,""))</f>
        <v>#VALUE!</v>
      </c>
      <c r="G150" s="36" t="str">
        <f aca="false">IF(Pay_Num&lt;&gt;"",Total_Pay-Int,"")</f>
        <v/>
      </c>
      <c r="H150" s="36" t="str">
        <f aca="false">IF(Pay_Num&lt;&gt;"",Beg_Bal*Interest_Rate_17/Num_Pmt_Per_Year,"")</f>
        <v/>
      </c>
      <c r="I150" s="36" t="e">
        <f aca="false">IF(AND(Pay_Num&lt;&gt;"",Sched_Pay+Extra_Pay&lt;Beg_Bal),Beg_Bal-Princ,IF(Pay_Num&lt;&gt;"",0,""))</f>
        <v>#VALUE!</v>
      </c>
      <c r="J150" s="29"/>
      <c r="K150" s="29"/>
    </row>
    <row r="151" customFormat="false" ht="12.75" hidden="false" customHeight="false" outlineLevel="0" collapsed="false">
      <c r="A151" s="32" t="str">
        <f aca="false">IF(Values_Entered_17,A150+1,"")</f>
        <v/>
      </c>
      <c r="B151" s="33" t="str">
        <f aca="false">IF(Pay_Num&lt;&gt;"",DATE(YEAR(Loan_Start_17),MONTH(Loan_Start_17)+(Pay_Num)*12/Num_Pmt_Per_Year,DAY(Loan_Start_17)),"")</f>
        <v/>
      </c>
      <c r="C151" s="36" t="str">
        <f aca="false">IF(Pay_Num&lt;&gt;"",I150,"")</f>
        <v/>
      </c>
      <c r="D151" s="36" t="str">
        <f aca="false">IF(Pay_Num&lt;&gt;"",Scheduled_Monthly_Payment,"")</f>
        <v/>
      </c>
      <c r="E151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151" s="36" t="e">
        <f aca="false">IF(AND(Pay_Num&lt;&gt;"",Sched_Pay+Extra_Pay&lt;Beg_Bal),Sched_Pay+Extra_Pay,IF(Pay_Num&lt;&gt;"",Beg_Bal,""))</f>
        <v>#VALUE!</v>
      </c>
      <c r="G151" s="36" t="str">
        <f aca="false">IF(Pay_Num&lt;&gt;"",Total_Pay-Int,"")</f>
        <v/>
      </c>
      <c r="H151" s="36" t="str">
        <f aca="false">IF(Pay_Num&lt;&gt;"",Beg_Bal*Interest_Rate_17/Num_Pmt_Per_Year,"")</f>
        <v/>
      </c>
      <c r="I151" s="36" t="e">
        <f aca="false">IF(AND(Pay_Num&lt;&gt;"",Sched_Pay+Extra_Pay&lt;Beg_Bal),Beg_Bal-Princ,IF(Pay_Num&lt;&gt;"",0,""))</f>
        <v>#VALUE!</v>
      </c>
      <c r="J151" s="29"/>
      <c r="K151" s="29"/>
    </row>
    <row r="152" customFormat="false" ht="12.75" hidden="false" customHeight="false" outlineLevel="0" collapsed="false">
      <c r="A152" s="32" t="str">
        <f aca="false">IF(Values_Entered_17,A151+1,"")</f>
        <v/>
      </c>
      <c r="B152" s="33" t="str">
        <f aca="false">IF(Pay_Num&lt;&gt;"",DATE(YEAR(Loan_Start_17),MONTH(Loan_Start_17)+(Pay_Num)*12/Num_Pmt_Per_Year,DAY(Loan_Start_17)),"")</f>
        <v/>
      </c>
      <c r="C152" s="36" t="str">
        <f aca="false">IF(Pay_Num&lt;&gt;"",I151,"")</f>
        <v/>
      </c>
      <c r="D152" s="36" t="str">
        <f aca="false">IF(Pay_Num&lt;&gt;"",Scheduled_Monthly_Payment,"")</f>
        <v/>
      </c>
      <c r="E152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152" s="36" t="e">
        <f aca="false">IF(AND(Pay_Num&lt;&gt;"",Sched_Pay+Extra_Pay&lt;Beg_Bal),Sched_Pay+Extra_Pay,IF(Pay_Num&lt;&gt;"",Beg_Bal,""))</f>
        <v>#VALUE!</v>
      </c>
      <c r="G152" s="36" t="str">
        <f aca="false">IF(Pay_Num&lt;&gt;"",Total_Pay-Int,"")</f>
        <v/>
      </c>
      <c r="H152" s="36" t="str">
        <f aca="false">IF(Pay_Num&lt;&gt;"",Beg_Bal*Interest_Rate_17/Num_Pmt_Per_Year,"")</f>
        <v/>
      </c>
      <c r="I152" s="36" t="e">
        <f aca="false">IF(AND(Pay_Num&lt;&gt;"",Sched_Pay+Extra_Pay&lt;Beg_Bal),Beg_Bal-Princ,IF(Pay_Num&lt;&gt;"",0,""))</f>
        <v>#VALUE!</v>
      </c>
      <c r="J152" s="29"/>
      <c r="K152" s="29"/>
    </row>
    <row r="153" customFormat="false" ht="12.75" hidden="false" customHeight="false" outlineLevel="0" collapsed="false">
      <c r="A153" s="32" t="str">
        <f aca="false">IF(Values_Entered_17,A152+1,"")</f>
        <v/>
      </c>
      <c r="B153" s="33" t="str">
        <f aca="false">IF(Pay_Num&lt;&gt;"",DATE(YEAR(Loan_Start_17),MONTH(Loan_Start_17)+(Pay_Num)*12/Num_Pmt_Per_Year,DAY(Loan_Start_17)),"")</f>
        <v/>
      </c>
      <c r="C153" s="36" t="str">
        <f aca="false">IF(Pay_Num&lt;&gt;"",I152,"")</f>
        <v/>
      </c>
      <c r="D153" s="36" t="str">
        <f aca="false">IF(Pay_Num&lt;&gt;"",Scheduled_Monthly_Payment,"")</f>
        <v/>
      </c>
      <c r="E153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153" s="36" t="e">
        <f aca="false">IF(AND(Pay_Num&lt;&gt;"",Sched_Pay+Extra_Pay&lt;Beg_Bal),Sched_Pay+Extra_Pay,IF(Pay_Num&lt;&gt;"",Beg_Bal,""))</f>
        <v>#VALUE!</v>
      </c>
      <c r="G153" s="36" t="str">
        <f aca="false">IF(Pay_Num&lt;&gt;"",Total_Pay-Int,"")</f>
        <v/>
      </c>
      <c r="H153" s="36" t="str">
        <f aca="false">IF(Pay_Num&lt;&gt;"",Beg_Bal*Interest_Rate_17/Num_Pmt_Per_Year,"")</f>
        <v/>
      </c>
      <c r="I153" s="36" t="e">
        <f aca="false">IF(AND(Pay_Num&lt;&gt;"",Sched_Pay+Extra_Pay&lt;Beg_Bal),Beg_Bal-Princ,IF(Pay_Num&lt;&gt;"",0,""))</f>
        <v>#VALUE!</v>
      </c>
      <c r="J153" s="29"/>
      <c r="K153" s="29"/>
    </row>
    <row r="154" customFormat="false" ht="12.75" hidden="false" customHeight="false" outlineLevel="0" collapsed="false">
      <c r="A154" s="32" t="str">
        <f aca="false">IF(Values_Entered_17,A153+1,"")</f>
        <v/>
      </c>
      <c r="B154" s="33" t="str">
        <f aca="false">IF(Pay_Num&lt;&gt;"",DATE(YEAR(Loan_Start_17),MONTH(Loan_Start_17)+(Pay_Num)*12/Num_Pmt_Per_Year,DAY(Loan_Start_17)),"")</f>
        <v/>
      </c>
      <c r="C154" s="36" t="str">
        <f aca="false">IF(Pay_Num&lt;&gt;"",I153,"")</f>
        <v/>
      </c>
      <c r="D154" s="36" t="str">
        <f aca="false">IF(Pay_Num&lt;&gt;"",Scheduled_Monthly_Payment,"")</f>
        <v/>
      </c>
      <c r="E154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154" s="36" t="e">
        <f aca="false">IF(AND(Pay_Num&lt;&gt;"",Sched_Pay+Extra_Pay&lt;Beg_Bal),Sched_Pay+Extra_Pay,IF(Pay_Num&lt;&gt;"",Beg_Bal,""))</f>
        <v>#VALUE!</v>
      </c>
      <c r="G154" s="36" t="str">
        <f aca="false">IF(Pay_Num&lt;&gt;"",Total_Pay-Int,"")</f>
        <v/>
      </c>
      <c r="H154" s="36" t="str">
        <f aca="false">IF(Pay_Num&lt;&gt;"",Beg_Bal*Interest_Rate_17/Num_Pmt_Per_Year,"")</f>
        <v/>
      </c>
      <c r="I154" s="36" t="e">
        <f aca="false">IF(AND(Pay_Num&lt;&gt;"",Sched_Pay+Extra_Pay&lt;Beg_Bal),Beg_Bal-Princ,IF(Pay_Num&lt;&gt;"",0,""))</f>
        <v>#VALUE!</v>
      </c>
      <c r="J154" s="29"/>
      <c r="K154" s="29"/>
    </row>
    <row r="155" customFormat="false" ht="12.75" hidden="false" customHeight="false" outlineLevel="0" collapsed="false">
      <c r="A155" s="32" t="str">
        <f aca="false">IF(Values_Entered_17,A154+1,"")</f>
        <v/>
      </c>
      <c r="B155" s="33" t="str">
        <f aca="false">IF(Pay_Num&lt;&gt;"",DATE(YEAR(Loan_Start_17),MONTH(Loan_Start_17)+(Pay_Num)*12/Num_Pmt_Per_Year,DAY(Loan_Start_17)),"")</f>
        <v/>
      </c>
      <c r="C155" s="36" t="str">
        <f aca="false">IF(Pay_Num&lt;&gt;"",I154,"")</f>
        <v/>
      </c>
      <c r="D155" s="36" t="str">
        <f aca="false">IF(Pay_Num&lt;&gt;"",Scheduled_Monthly_Payment,"")</f>
        <v/>
      </c>
      <c r="E155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155" s="36" t="e">
        <f aca="false">IF(AND(Pay_Num&lt;&gt;"",Sched_Pay+Extra_Pay&lt;Beg_Bal),Sched_Pay+Extra_Pay,IF(Pay_Num&lt;&gt;"",Beg_Bal,""))</f>
        <v>#VALUE!</v>
      </c>
      <c r="G155" s="36" t="str">
        <f aca="false">IF(Pay_Num&lt;&gt;"",Total_Pay-Int,"")</f>
        <v/>
      </c>
      <c r="H155" s="36" t="str">
        <f aca="false">IF(Pay_Num&lt;&gt;"",Beg_Bal*Interest_Rate_17/Num_Pmt_Per_Year,"")</f>
        <v/>
      </c>
      <c r="I155" s="36" t="e">
        <f aca="false">IF(AND(Pay_Num&lt;&gt;"",Sched_Pay+Extra_Pay&lt;Beg_Bal),Beg_Bal-Princ,IF(Pay_Num&lt;&gt;"",0,""))</f>
        <v>#VALUE!</v>
      </c>
      <c r="J155" s="29"/>
      <c r="K155" s="29"/>
    </row>
    <row r="156" customFormat="false" ht="12.75" hidden="false" customHeight="false" outlineLevel="0" collapsed="false">
      <c r="A156" s="32" t="str">
        <f aca="false">IF(Values_Entered_17,A155+1,"")</f>
        <v/>
      </c>
      <c r="B156" s="33" t="str">
        <f aca="false">IF(Pay_Num&lt;&gt;"",DATE(YEAR(Loan_Start_17),MONTH(Loan_Start_17)+(Pay_Num)*12/Num_Pmt_Per_Year,DAY(Loan_Start_17)),"")</f>
        <v/>
      </c>
      <c r="C156" s="36" t="str">
        <f aca="false">IF(Pay_Num&lt;&gt;"",I155,"")</f>
        <v/>
      </c>
      <c r="D156" s="36" t="str">
        <f aca="false">IF(Pay_Num&lt;&gt;"",Scheduled_Monthly_Payment,"")</f>
        <v/>
      </c>
      <c r="E156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156" s="36" t="e">
        <f aca="false">IF(AND(Pay_Num&lt;&gt;"",Sched_Pay+Extra_Pay&lt;Beg_Bal),Sched_Pay+Extra_Pay,IF(Pay_Num&lt;&gt;"",Beg_Bal,""))</f>
        <v>#VALUE!</v>
      </c>
      <c r="G156" s="36" t="str">
        <f aca="false">IF(Pay_Num&lt;&gt;"",Total_Pay-Int,"")</f>
        <v/>
      </c>
      <c r="H156" s="36" t="str">
        <f aca="false">IF(Pay_Num&lt;&gt;"",Beg_Bal*Interest_Rate_17/Num_Pmt_Per_Year,"")</f>
        <v/>
      </c>
      <c r="I156" s="36" t="e">
        <f aca="false">IF(AND(Pay_Num&lt;&gt;"",Sched_Pay+Extra_Pay&lt;Beg_Bal),Beg_Bal-Princ,IF(Pay_Num&lt;&gt;"",0,""))</f>
        <v>#VALUE!</v>
      </c>
      <c r="J156" s="29"/>
      <c r="K156" s="29"/>
    </row>
    <row r="157" customFormat="false" ht="12.75" hidden="false" customHeight="false" outlineLevel="0" collapsed="false">
      <c r="A157" s="32" t="str">
        <f aca="false">IF(Values_Entered_17,A156+1,"")</f>
        <v/>
      </c>
      <c r="B157" s="33" t="str">
        <f aca="false">IF(Pay_Num&lt;&gt;"",DATE(YEAR(Loan_Start_17),MONTH(Loan_Start_17)+(Pay_Num)*12/Num_Pmt_Per_Year,DAY(Loan_Start_17)),"")</f>
        <v/>
      </c>
      <c r="C157" s="36" t="str">
        <f aca="false">IF(Pay_Num&lt;&gt;"",I156,"")</f>
        <v/>
      </c>
      <c r="D157" s="36" t="str">
        <f aca="false">IF(Pay_Num&lt;&gt;"",Scheduled_Monthly_Payment,"")</f>
        <v/>
      </c>
      <c r="E157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157" s="36" t="e">
        <f aca="false">IF(AND(Pay_Num&lt;&gt;"",Sched_Pay+Extra_Pay&lt;Beg_Bal),Sched_Pay+Extra_Pay,IF(Pay_Num&lt;&gt;"",Beg_Bal,""))</f>
        <v>#VALUE!</v>
      </c>
      <c r="G157" s="36" t="str">
        <f aca="false">IF(Pay_Num&lt;&gt;"",Total_Pay-Int,"")</f>
        <v/>
      </c>
      <c r="H157" s="36" t="str">
        <f aca="false">IF(Pay_Num&lt;&gt;"",Beg_Bal*Interest_Rate_17/Num_Pmt_Per_Year,"")</f>
        <v/>
      </c>
      <c r="I157" s="36" t="e">
        <f aca="false">IF(AND(Pay_Num&lt;&gt;"",Sched_Pay+Extra_Pay&lt;Beg_Bal),Beg_Bal-Princ,IF(Pay_Num&lt;&gt;"",0,""))</f>
        <v>#VALUE!</v>
      </c>
      <c r="J157" s="29"/>
      <c r="K157" s="29"/>
    </row>
    <row r="158" customFormat="false" ht="12.75" hidden="false" customHeight="false" outlineLevel="0" collapsed="false">
      <c r="A158" s="32" t="str">
        <f aca="false">IF(Values_Entered_17,A157+1,"")</f>
        <v/>
      </c>
      <c r="B158" s="33" t="str">
        <f aca="false">IF(Pay_Num&lt;&gt;"",DATE(YEAR(Loan_Start_17),MONTH(Loan_Start_17)+(Pay_Num)*12/Num_Pmt_Per_Year,DAY(Loan_Start_17)),"")</f>
        <v/>
      </c>
      <c r="C158" s="36" t="str">
        <f aca="false">IF(Pay_Num&lt;&gt;"",I157,"")</f>
        <v/>
      </c>
      <c r="D158" s="36" t="str">
        <f aca="false">IF(Pay_Num&lt;&gt;"",Scheduled_Monthly_Payment,"")</f>
        <v/>
      </c>
      <c r="E158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158" s="36" t="e">
        <f aca="false">IF(AND(Pay_Num&lt;&gt;"",Sched_Pay+Extra_Pay&lt;Beg_Bal),Sched_Pay+Extra_Pay,IF(Pay_Num&lt;&gt;"",Beg_Bal,""))</f>
        <v>#VALUE!</v>
      </c>
      <c r="G158" s="36" t="str">
        <f aca="false">IF(Pay_Num&lt;&gt;"",Total_Pay-Int,"")</f>
        <v/>
      </c>
      <c r="H158" s="36" t="str">
        <f aca="false">IF(Pay_Num&lt;&gt;"",Beg_Bal*Interest_Rate_17/Num_Pmt_Per_Year,"")</f>
        <v/>
      </c>
      <c r="I158" s="36" t="e">
        <f aca="false">IF(AND(Pay_Num&lt;&gt;"",Sched_Pay+Extra_Pay&lt;Beg_Bal),Beg_Bal-Princ,IF(Pay_Num&lt;&gt;"",0,""))</f>
        <v>#VALUE!</v>
      </c>
      <c r="J158" s="29"/>
      <c r="K158" s="29"/>
    </row>
    <row r="159" customFormat="false" ht="12.75" hidden="false" customHeight="false" outlineLevel="0" collapsed="false">
      <c r="A159" s="32" t="str">
        <f aca="false">IF(Values_Entered_17,A158+1,"")</f>
        <v/>
      </c>
      <c r="B159" s="33" t="str">
        <f aca="false">IF(Pay_Num&lt;&gt;"",DATE(YEAR(Loan_Start_17),MONTH(Loan_Start_17)+(Pay_Num)*12/Num_Pmt_Per_Year,DAY(Loan_Start_17)),"")</f>
        <v/>
      </c>
      <c r="C159" s="36" t="str">
        <f aca="false">IF(Pay_Num&lt;&gt;"",I158,"")</f>
        <v/>
      </c>
      <c r="D159" s="36" t="str">
        <f aca="false">IF(Pay_Num&lt;&gt;"",Scheduled_Monthly_Payment,"")</f>
        <v/>
      </c>
      <c r="E159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159" s="36" t="e">
        <f aca="false">IF(AND(Pay_Num&lt;&gt;"",Sched_Pay+Extra_Pay&lt;Beg_Bal),Sched_Pay+Extra_Pay,IF(Pay_Num&lt;&gt;"",Beg_Bal,""))</f>
        <v>#VALUE!</v>
      </c>
      <c r="G159" s="36" t="str">
        <f aca="false">IF(Pay_Num&lt;&gt;"",Total_Pay-Int,"")</f>
        <v/>
      </c>
      <c r="H159" s="36" t="str">
        <f aca="false">IF(Pay_Num&lt;&gt;"",Beg_Bal*Interest_Rate_17/Num_Pmt_Per_Year,"")</f>
        <v/>
      </c>
      <c r="I159" s="36" t="e">
        <f aca="false">IF(AND(Pay_Num&lt;&gt;"",Sched_Pay+Extra_Pay&lt;Beg_Bal),Beg_Bal-Princ,IF(Pay_Num&lt;&gt;"",0,""))</f>
        <v>#VALUE!</v>
      </c>
      <c r="J159" s="29"/>
      <c r="K159" s="29"/>
    </row>
    <row r="160" customFormat="false" ht="12.75" hidden="false" customHeight="false" outlineLevel="0" collapsed="false">
      <c r="A160" s="32" t="str">
        <f aca="false">IF(Values_Entered_17,A159+1,"")</f>
        <v/>
      </c>
      <c r="B160" s="33" t="str">
        <f aca="false">IF(Pay_Num&lt;&gt;"",DATE(YEAR(Loan_Start_17),MONTH(Loan_Start_17)+(Pay_Num)*12/Num_Pmt_Per_Year,DAY(Loan_Start_17)),"")</f>
        <v/>
      </c>
      <c r="C160" s="36" t="str">
        <f aca="false">IF(Pay_Num&lt;&gt;"",I159,"")</f>
        <v/>
      </c>
      <c r="D160" s="36" t="str">
        <f aca="false">IF(Pay_Num&lt;&gt;"",Scheduled_Monthly_Payment,"")</f>
        <v/>
      </c>
      <c r="E160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160" s="36" t="e">
        <f aca="false">IF(AND(Pay_Num&lt;&gt;"",Sched_Pay+Extra_Pay&lt;Beg_Bal),Sched_Pay+Extra_Pay,IF(Pay_Num&lt;&gt;"",Beg_Bal,""))</f>
        <v>#VALUE!</v>
      </c>
      <c r="G160" s="36" t="str">
        <f aca="false">IF(Pay_Num&lt;&gt;"",Total_Pay-Int,"")</f>
        <v/>
      </c>
      <c r="H160" s="36" t="str">
        <f aca="false">IF(Pay_Num&lt;&gt;"",Beg_Bal*Interest_Rate_17/Num_Pmt_Per_Year,"")</f>
        <v/>
      </c>
      <c r="I160" s="36" t="e">
        <f aca="false">IF(AND(Pay_Num&lt;&gt;"",Sched_Pay+Extra_Pay&lt;Beg_Bal),Beg_Bal-Princ,IF(Pay_Num&lt;&gt;"",0,""))</f>
        <v>#VALUE!</v>
      </c>
      <c r="J160" s="29"/>
      <c r="K160" s="29"/>
    </row>
    <row r="161" customFormat="false" ht="12.75" hidden="false" customHeight="false" outlineLevel="0" collapsed="false">
      <c r="A161" s="32" t="str">
        <f aca="false">IF(Values_Entered_17,A160+1,"")</f>
        <v/>
      </c>
      <c r="B161" s="33" t="str">
        <f aca="false">IF(Pay_Num&lt;&gt;"",DATE(YEAR(Loan_Start_17),MONTH(Loan_Start_17)+(Pay_Num)*12/Num_Pmt_Per_Year,DAY(Loan_Start_17)),"")</f>
        <v/>
      </c>
      <c r="C161" s="36" t="str">
        <f aca="false">IF(Pay_Num&lt;&gt;"",I160,"")</f>
        <v/>
      </c>
      <c r="D161" s="36" t="str">
        <f aca="false">IF(Pay_Num&lt;&gt;"",Scheduled_Monthly_Payment,"")</f>
        <v/>
      </c>
      <c r="E161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161" s="36" t="e">
        <f aca="false">IF(AND(Pay_Num&lt;&gt;"",Sched_Pay+Extra_Pay&lt;Beg_Bal),Sched_Pay+Extra_Pay,IF(Pay_Num&lt;&gt;"",Beg_Bal,""))</f>
        <v>#VALUE!</v>
      </c>
      <c r="G161" s="36" t="str">
        <f aca="false">IF(Pay_Num&lt;&gt;"",Total_Pay-Int,"")</f>
        <v/>
      </c>
      <c r="H161" s="36" t="str">
        <f aca="false">IF(Pay_Num&lt;&gt;"",Beg_Bal*Interest_Rate_17/Num_Pmt_Per_Year,"")</f>
        <v/>
      </c>
      <c r="I161" s="36" t="e">
        <f aca="false">IF(AND(Pay_Num&lt;&gt;"",Sched_Pay+Extra_Pay&lt;Beg_Bal),Beg_Bal-Princ,IF(Pay_Num&lt;&gt;"",0,""))</f>
        <v>#VALUE!</v>
      </c>
      <c r="J161" s="29"/>
      <c r="K161" s="29"/>
    </row>
    <row r="162" customFormat="false" ht="12.75" hidden="false" customHeight="false" outlineLevel="0" collapsed="false">
      <c r="A162" s="32" t="str">
        <f aca="false">IF(Values_Entered_17,A161+1,"")</f>
        <v/>
      </c>
      <c r="B162" s="33" t="str">
        <f aca="false">IF(Pay_Num&lt;&gt;"",DATE(YEAR(Loan_Start_17),MONTH(Loan_Start_17)+(Pay_Num)*12/Num_Pmt_Per_Year,DAY(Loan_Start_17)),"")</f>
        <v/>
      </c>
      <c r="C162" s="36" t="str">
        <f aca="false">IF(Pay_Num&lt;&gt;"",I161,"")</f>
        <v/>
      </c>
      <c r="D162" s="36" t="str">
        <f aca="false">IF(Pay_Num&lt;&gt;"",Scheduled_Monthly_Payment,"")</f>
        <v/>
      </c>
      <c r="E162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162" s="36" t="e">
        <f aca="false">IF(AND(Pay_Num&lt;&gt;"",Sched_Pay+Extra_Pay&lt;Beg_Bal),Sched_Pay+Extra_Pay,IF(Pay_Num&lt;&gt;"",Beg_Bal,""))</f>
        <v>#VALUE!</v>
      </c>
      <c r="G162" s="36" t="str">
        <f aca="false">IF(Pay_Num&lt;&gt;"",Total_Pay-Int,"")</f>
        <v/>
      </c>
      <c r="H162" s="36" t="str">
        <f aca="false">IF(Pay_Num&lt;&gt;"",Beg_Bal*Interest_Rate_17/Num_Pmt_Per_Year,"")</f>
        <v/>
      </c>
      <c r="I162" s="36" t="e">
        <f aca="false">IF(AND(Pay_Num&lt;&gt;"",Sched_Pay+Extra_Pay&lt;Beg_Bal),Beg_Bal-Princ,IF(Pay_Num&lt;&gt;"",0,""))</f>
        <v>#VALUE!</v>
      </c>
      <c r="J162" s="29"/>
      <c r="K162" s="29"/>
    </row>
    <row r="163" customFormat="false" ht="12.75" hidden="false" customHeight="false" outlineLevel="0" collapsed="false">
      <c r="A163" s="32" t="str">
        <f aca="false">IF(Values_Entered_17,A162+1,"")</f>
        <v/>
      </c>
      <c r="B163" s="33" t="str">
        <f aca="false">IF(Pay_Num&lt;&gt;"",DATE(YEAR(Loan_Start_17),MONTH(Loan_Start_17)+(Pay_Num)*12/Num_Pmt_Per_Year,DAY(Loan_Start_17)),"")</f>
        <v/>
      </c>
      <c r="C163" s="36" t="str">
        <f aca="false">IF(Pay_Num&lt;&gt;"",I162,"")</f>
        <v/>
      </c>
      <c r="D163" s="36" t="str">
        <f aca="false">IF(Pay_Num&lt;&gt;"",Scheduled_Monthly_Payment,"")</f>
        <v/>
      </c>
      <c r="E163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163" s="36" t="e">
        <f aca="false">IF(AND(Pay_Num&lt;&gt;"",Sched_Pay+Extra_Pay&lt;Beg_Bal),Sched_Pay+Extra_Pay,IF(Pay_Num&lt;&gt;"",Beg_Bal,""))</f>
        <v>#VALUE!</v>
      </c>
      <c r="G163" s="36" t="str">
        <f aca="false">IF(Pay_Num&lt;&gt;"",Total_Pay-Int,"")</f>
        <v/>
      </c>
      <c r="H163" s="36" t="str">
        <f aca="false">IF(Pay_Num&lt;&gt;"",Beg_Bal*Interest_Rate_17/Num_Pmt_Per_Year,"")</f>
        <v/>
      </c>
      <c r="I163" s="36" t="e">
        <f aca="false">IF(AND(Pay_Num&lt;&gt;"",Sched_Pay+Extra_Pay&lt;Beg_Bal),Beg_Bal-Princ,IF(Pay_Num&lt;&gt;"",0,""))</f>
        <v>#VALUE!</v>
      </c>
      <c r="J163" s="29"/>
      <c r="K163" s="29"/>
    </row>
    <row r="164" customFormat="false" ht="12.75" hidden="false" customHeight="false" outlineLevel="0" collapsed="false">
      <c r="A164" s="32" t="str">
        <f aca="false">IF(Values_Entered_17,A163+1,"")</f>
        <v/>
      </c>
      <c r="B164" s="33" t="str">
        <f aca="false">IF(Pay_Num&lt;&gt;"",DATE(YEAR(Loan_Start_17),MONTH(Loan_Start_17)+(Pay_Num)*12/Num_Pmt_Per_Year,DAY(Loan_Start_17)),"")</f>
        <v/>
      </c>
      <c r="C164" s="36" t="str">
        <f aca="false">IF(Pay_Num&lt;&gt;"",I163,"")</f>
        <v/>
      </c>
      <c r="D164" s="36" t="str">
        <f aca="false">IF(Pay_Num&lt;&gt;"",Scheduled_Monthly_Payment,"")</f>
        <v/>
      </c>
      <c r="E164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164" s="36" t="e">
        <f aca="false">IF(AND(Pay_Num&lt;&gt;"",Sched_Pay+Extra_Pay&lt;Beg_Bal),Sched_Pay+Extra_Pay,IF(Pay_Num&lt;&gt;"",Beg_Bal,""))</f>
        <v>#VALUE!</v>
      </c>
      <c r="G164" s="36" t="str">
        <f aca="false">IF(Pay_Num&lt;&gt;"",Total_Pay-Int,"")</f>
        <v/>
      </c>
      <c r="H164" s="36" t="str">
        <f aca="false">IF(Pay_Num&lt;&gt;"",Beg_Bal*Interest_Rate_17/Num_Pmt_Per_Year,"")</f>
        <v/>
      </c>
      <c r="I164" s="36" t="e">
        <f aca="false">IF(AND(Pay_Num&lt;&gt;"",Sched_Pay+Extra_Pay&lt;Beg_Bal),Beg_Bal-Princ,IF(Pay_Num&lt;&gt;"",0,""))</f>
        <v>#VALUE!</v>
      </c>
      <c r="J164" s="29"/>
      <c r="K164" s="29"/>
    </row>
    <row r="165" customFormat="false" ht="12.75" hidden="false" customHeight="false" outlineLevel="0" collapsed="false">
      <c r="A165" s="32" t="str">
        <f aca="false">IF(Values_Entered_17,A164+1,"")</f>
        <v/>
      </c>
      <c r="B165" s="33" t="str">
        <f aca="false">IF(Pay_Num&lt;&gt;"",DATE(YEAR(Loan_Start_17),MONTH(Loan_Start_17)+(Pay_Num)*12/Num_Pmt_Per_Year,DAY(Loan_Start_17)),"")</f>
        <v/>
      </c>
      <c r="C165" s="36" t="str">
        <f aca="false">IF(Pay_Num&lt;&gt;"",I164,"")</f>
        <v/>
      </c>
      <c r="D165" s="36" t="str">
        <f aca="false">IF(Pay_Num&lt;&gt;"",Scheduled_Monthly_Payment,"")</f>
        <v/>
      </c>
      <c r="E165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165" s="36" t="e">
        <f aca="false">IF(AND(Pay_Num&lt;&gt;"",Sched_Pay+Extra_Pay&lt;Beg_Bal),Sched_Pay+Extra_Pay,IF(Pay_Num&lt;&gt;"",Beg_Bal,""))</f>
        <v>#VALUE!</v>
      </c>
      <c r="G165" s="36" t="str">
        <f aca="false">IF(Pay_Num&lt;&gt;"",Total_Pay-Int,"")</f>
        <v/>
      </c>
      <c r="H165" s="36" t="str">
        <f aca="false">IF(Pay_Num&lt;&gt;"",Beg_Bal*Interest_Rate_17/Num_Pmt_Per_Year,"")</f>
        <v/>
      </c>
      <c r="I165" s="36" t="e">
        <f aca="false">IF(AND(Pay_Num&lt;&gt;"",Sched_Pay+Extra_Pay&lt;Beg_Bal),Beg_Bal-Princ,IF(Pay_Num&lt;&gt;"",0,""))</f>
        <v>#VALUE!</v>
      </c>
      <c r="J165" s="29"/>
      <c r="K165" s="29"/>
    </row>
    <row r="166" customFormat="false" ht="12.75" hidden="false" customHeight="false" outlineLevel="0" collapsed="false">
      <c r="A166" s="32" t="str">
        <f aca="false">IF(Values_Entered_17,A165+1,"")</f>
        <v/>
      </c>
      <c r="B166" s="33" t="str">
        <f aca="false">IF(Pay_Num&lt;&gt;"",DATE(YEAR(Loan_Start_17),MONTH(Loan_Start_17)+(Pay_Num)*12/Num_Pmt_Per_Year,DAY(Loan_Start_17)),"")</f>
        <v/>
      </c>
      <c r="C166" s="36" t="str">
        <f aca="false">IF(Pay_Num&lt;&gt;"",I165,"")</f>
        <v/>
      </c>
      <c r="D166" s="36" t="str">
        <f aca="false">IF(Pay_Num&lt;&gt;"",Scheduled_Monthly_Payment,"")</f>
        <v/>
      </c>
      <c r="E166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166" s="36" t="e">
        <f aca="false">IF(AND(Pay_Num&lt;&gt;"",Sched_Pay+Extra_Pay&lt;Beg_Bal),Sched_Pay+Extra_Pay,IF(Pay_Num&lt;&gt;"",Beg_Bal,""))</f>
        <v>#VALUE!</v>
      </c>
      <c r="G166" s="36" t="str">
        <f aca="false">IF(Pay_Num&lt;&gt;"",Total_Pay-Int,"")</f>
        <v/>
      </c>
      <c r="H166" s="36" t="str">
        <f aca="false">IF(Pay_Num&lt;&gt;"",Beg_Bal*Interest_Rate_17/Num_Pmt_Per_Year,"")</f>
        <v/>
      </c>
      <c r="I166" s="36" t="e">
        <f aca="false">IF(AND(Pay_Num&lt;&gt;"",Sched_Pay+Extra_Pay&lt;Beg_Bal),Beg_Bal-Princ,IF(Pay_Num&lt;&gt;"",0,""))</f>
        <v>#VALUE!</v>
      </c>
      <c r="J166" s="29"/>
      <c r="K166" s="29"/>
    </row>
    <row r="167" customFormat="false" ht="12.75" hidden="false" customHeight="false" outlineLevel="0" collapsed="false">
      <c r="A167" s="32" t="str">
        <f aca="false">IF(Values_Entered_17,A166+1,"")</f>
        <v/>
      </c>
      <c r="B167" s="33" t="str">
        <f aca="false">IF(Pay_Num&lt;&gt;"",DATE(YEAR(Loan_Start_17),MONTH(Loan_Start_17)+(Pay_Num)*12/Num_Pmt_Per_Year,DAY(Loan_Start_17)),"")</f>
        <v/>
      </c>
      <c r="C167" s="36" t="str">
        <f aca="false">IF(Pay_Num&lt;&gt;"",I166,"")</f>
        <v/>
      </c>
      <c r="D167" s="36" t="str">
        <f aca="false">IF(Pay_Num&lt;&gt;"",Scheduled_Monthly_Payment,"")</f>
        <v/>
      </c>
      <c r="E167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167" s="36" t="e">
        <f aca="false">IF(AND(Pay_Num&lt;&gt;"",Sched_Pay+Extra_Pay&lt;Beg_Bal),Sched_Pay+Extra_Pay,IF(Pay_Num&lt;&gt;"",Beg_Bal,""))</f>
        <v>#VALUE!</v>
      </c>
      <c r="G167" s="36" t="str">
        <f aca="false">IF(Pay_Num&lt;&gt;"",Total_Pay-Int,"")</f>
        <v/>
      </c>
      <c r="H167" s="36" t="str">
        <f aca="false">IF(Pay_Num&lt;&gt;"",Beg_Bal*Interest_Rate_17/Num_Pmt_Per_Year,"")</f>
        <v/>
      </c>
      <c r="I167" s="36" t="e">
        <f aca="false">IF(AND(Pay_Num&lt;&gt;"",Sched_Pay+Extra_Pay&lt;Beg_Bal),Beg_Bal-Princ,IF(Pay_Num&lt;&gt;"",0,""))</f>
        <v>#VALUE!</v>
      </c>
      <c r="J167" s="29"/>
      <c r="K167" s="29"/>
    </row>
    <row r="168" customFormat="false" ht="12.75" hidden="false" customHeight="false" outlineLevel="0" collapsed="false">
      <c r="A168" s="32" t="str">
        <f aca="false">IF(Values_Entered_17,A167+1,"")</f>
        <v/>
      </c>
      <c r="B168" s="33" t="str">
        <f aca="false">IF(Pay_Num&lt;&gt;"",DATE(YEAR(Loan_Start_17),MONTH(Loan_Start_17)+(Pay_Num)*12/Num_Pmt_Per_Year,DAY(Loan_Start_17)),"")</f>
        <v/>
      </c>
      <c r="C168" s="36" t="str">
        <f aca="false">IF(Pay_Num&lt;&gt;"",I167,"")</f>
        <v/>
      </c>
      <c r="D168" s="36" t="str">
        <f aca="false">IF(Pay_Num&lt;&gt;"",Scheduled_Monthly_Payment,"")</f>
        <v/>
      </c>
      <c r="E168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168" s="36" t="e">
        <f aca="false">IF(AND(Pay_Num&lt;&gt;"",Sched_Pay+Extra_Pay&lt;Beg_Bal),Sched_Pay+Extra_Pay,IF(Pay_Num&lt;&gt;"",Beg_Bal,""))</f>
        <v>#VALUE!</v>
      </c>
      <c r="G168" s="36" t="str">
        <f aca="false">IF(Pay_Num&lt;&gt;"",Total_Pay-Int,"")</f>
        <v/>
      </c>
      <c r="H168" s="36" t="str">
        <f aca="false">IF(Pay_Num&lt;&gt;"",Beg_Bal*Interest_Rate_17/Num_Pmt_Per_Year,"")</f>
        <v/>
      </c>
      <c r="I168" s="36" t="e">
        <f aca="false">IF(AND(Pay_Num&lt;&gt;"",Sched_Pay+Extra_Pay&lt;Beg_Bal),Beg_Bal-Princ,IF(Pay_Num&lt;&gt;"",0,""))</f>
        <v>#VALUE!</v>
      </c>
      <c r="J168" s="29"/>
      <c r="K168" s="29"/>
    </row>
    <row r="169" customFormat="false" ht="12.75" hidden="false" customHeight="false" outlineLevel="0" collapsed="false">
      <c r="A169" s="32" t="str">
        <f aca="false">IF(Values_Entered_17,A168+1,"")</f>
        <v/>
      </c>
      <c r="B169" s="33" t="str">
        <f aca="false">IF(Pay_Num&lt;&gt;"",DATE(YEAR(Loan_Start_17),MONTH(Loan_Start_17)+(Pay_Num)*12/Num_Pmt_Per_Year,DAY(Loan_Start_17)),"")</f>
        <v/>
      </c>
      <c r="C169" s="36" t="str">
        <f aca="false">IF(Pay_Num&lt;&gt;"",I168,"")</f>
        <v/>
      </c>
      <c r="D169" s="36" t="str">
        <f aca="false">IF(Pay_Num&lt;&gt;"",Scheduled_Monthly_Payment,"")</f>
        <v/>
      </c>
      <c r="E169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169" s="36" t="e">
        <f aca="false">IF(AND(Pay_Num&lt;&gt;"",Sched_Pay+Extra_Pay&lt;Beg_Bal),Sched_Pay+Extra_Pay,IF(Pay_Num&lt;&gt;"",Beg_Bal,""))</f>
        <v>#VALUE!</v>
      </c>
      <c r="G169" s="36" t="str">
        <f aca="false">IF(Pay_Num&lt;&gt;"",Total_Pay-Int,"")</f>
        <v/>
      </c>
      <c r="H169" s="36" t="str">
        <f aca="false">IF(Pay_Num&lt;&gt;"",Beg_Bal*Interest_Rate_17/Num_Pmt_Per_Year,"")</f>
        <v/>
      </c>
      <c r="I169" s="36" t="e">
        <f aca="false">IF(AND(Pay_Num&lt;&gt;"",Sched_Pay+Extra_Pay&lt;Beg_Bal),Beg_Bal-Princ,IF(Pay_Num&lt;&gt;"",0,""))</f>
        <v>#VALUE!</v>
      </c>
      <c r="J169" s="29"/>
      <c r="K169" s="29"/>
    </row>
    <row r="170" customFormat="false" ht="12.75" hidden="false" customHeight="false" outlineLevel="0" collapsed="false">
      <c r="A170" s="32" t="str">
        <f aca="false">IF(Values_Entered_17,A169+1,"")</f>
        <v/>
      </c>
      <c r="B170" s="33" t="str">
        <f aca="false">IF(Pay_Num&lt;&gt;"",DATE(YEAR(Loan_Start_17),MONTH(Loan_Start_17)+(Pay_Num)*12/Num_Pmt_Per_Year,DAY(Loan_Start_17)),"")</f>
        <v/>
      </c>
      <c r="C170" s="36" t="str">
        <f aca="false">IF(Pay_Num&lt;&gt;"",I169,"")</f>
        <v/>
      </c>
      <c r="D170" s="36" t="str">
        <f aca="false">IF(Pay_Num&lt;&gt;"",Scheduled_Monthly_Payment,"")</f>
        <v/>
      </c>
      <c r="E170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170" s="36" t="e">
        <f aca="false">IF(AND(Pay_Num&lt;&gt;"",Sched_Pay+Extra_Pay&lt;Beg_Bal),Sched_Pay+Extra_Pay,IF(Pay_Num&lt;&gt;"",Beg_Bal,""))</f>
        <v>#VALUE!</v>
      </c>
      <c r="G170" s="36" t="str">
        <f aca="false">IF(Pay_Num&lt;&gt;"",Total_Pay-Int,"")</f>
        <v/>
      </c>
      <c r="H170" s="36" t="str">
        <f aca="false">IF(Pay_Num&lt;&gt;"",Beg_Bal*Interest_Rate_17/Num_Pmt_Per_Year,"")</f>
        <v/>
      </c>
      <c r="I170" s="36" t="e">
        <f aca="false">IF(AND(Pay_Num&lt;&gt;"",Sched_Pay+Extra_Pay&lt;Beg_Bal),Beg_Bal-Princ,IF(Pay_Num&lt;&gt;"",0,""))</f>
        <v>#VALUE!</v>
      </c>
      <c r="J170" s="29"/>
      <c r="K170" s="29"/>
    </row>
    <row r="171" customFormat="false" ht="12.75" hidden="false" customHeight="false" outlineLevel="0" collapsed="false">
      <c r="A171" s="32" t="str">
        <f aca="false">IF(Values_Entered_17,A170+1,"")</f>
        <v/>
      </c>
      <c r="B171" s="33" t="str">
        <f aca="false">IF(Pay_Num&lt;&gt;"",DATE(YEAR(Loan_Start_17),MONTH(Loan_Start_17)+(Pay_Num)*12/Num_Pmt_Per_Year,DAY(Loan_Start_17)),"")</f>
        <v/>
      </c>
      <c r="C171" s="36" t="str">
        <f aca="false">IF(Pay_Num&lt;&gt;"",I170,"")</f>
        <v/>
      </c>
      <c r="D171" s="36" t="str">
        <f aca="false">IF(Pay_Num&lt;&gt;"",Scheduled_Monthly_Payment,"")</f>
        <v/>
      </c>
      <c r="E171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171" s="36" t="e">
        <f aca="false">IF(AND(Pay_Num&lt;&gt;"",Sched_Pay+Extra_Pay&lt;Beg_Bal),Sched_Pay+Extra_Pay,IF(Pay_Num&lt;&gt;"",Beg_Bal,""))</f>
        <v>#VALUE!</v>
      </c>
      <c r="G171" s="36" t="str">
        <f aca="false">IF(Pay_Num&lt;&gt;"",Total_Pay-Int,"")</f>
        <v/>
      </c>
      <c r="H171" s="36" t="str">
        <f aca="false">IF(Pay_Num&lt;&gt;"",Beg_Bal*Interest_Rate_17/Num_Pmt_Per_Year,"")</f>
        <v/>
      </c>
      <c r="I171" s="36" t="e">
        <f aca="false">IF(AND(Pay_Num&lt;&gt;"",Sched_Pay+Extra_Pay&lt;Beg_Bal),Beg_Bal-Princ,IF(Pay_Num&lt;&gt;"",0,""))</f>
        <v>#VALUE!</v>
      </c>
      <c r="J171" s="29"/>
      <c r="K171" s="29"/>
    </row>
    <row r="172" customFormat="false" ht="12.75" hidden="false" customHeight="false" outlineLevel="0" collapsed="false">
      <c r="A172" s="32" t="str">
        <f aca="false">IF(Values_Entered_17,A171+1,"")</f>
        <v/>
      </c>
      <c r="B172" s="33" t="str">
        <f aca="false">IF(Pay_Num&lt;&gt;"",DATE(YEAR(Loan_Start_17),MONTH(Loan_Start_17)+(Pay_Num)*12/Num_Pmt_Per_Year,DAY(Loan_Start_17)),"")</f>
        <v/>
      </c>
      <c r="C172" s="36" t="str">
        <f aca="false">IF(Pay_Num&lt;&gt;"",I171,"")</f>
        <v/>
      </c>
      <c r="D172" s="36" t="str">
        <f aca="false">IF(Pay_Num&lt;&gt;"",Scheduled_Monthly_Payment,"")</f>
        <v/>
      </c>
      <c r="E172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172" s="36" t="e">
        <f aca="false">IF(AND(Pay_Num&lt;&gt;"",Sched_Pay+Extra_Pay&lt;Beg_Bal),Sched_Pay+Extra_Pay,IF(Pay_Num&lt;&gt;"",Beg_Bal,""))</f>
        <v>#VALUE!</v>
      </c>
      <c r="G172" s="36" t="str">
        <f aca="false">IF(Pay_Num&lt;&gt;"",Total_Pay-Int,"")</f>
        <v/>
      </c>
      <c r="H172" s="36" t="str">
        <f aca="false">IF(Pay_Num&lt;&gt;"",Beg_Bal*Interest_Rate_17/Num_Pmt_Per_Year,"")</f>
        <v/>
      </c>
      <c r="I172" s="36" t="e">
        <f aca="false">IF(AND(Pay_Num&lt;&gt;"",Sched_Pay+Extra_Pay&lt;Beg_Bal),Beg_Bal-Princ,IF(Pay_Num&lt;&gt;"",0,""))</f>
        <v>#VALUE!</v>
      </c>
      <c r="J172" s="29"/>
      <c r="K172" s="29"/>
    </row>
    <row r="173" customFormat="false" ht="12.75" hidden="false" customHeight="false" outlineLevel="0" collapsed="false">
      <c r="A173" s="32" t="str">
        <f aca="false">IF(Values_Entered_17,A172+1,"")</f>
        <v/>
      </c>
      <c r="B173" s="33" t="str">
        <f aca="false">IF(Pay_Num&lt;&gt;"",DATE(YEAR(Loan_Start_17),MONTH(Loan_Start_17)+(Pay_Num)*12/Num_Pmt_Per_Year,DAY(Loan_Start_17)),"")</f>
        <v/>
      </c>
      <c r="C173" s="36" t="str">
        <f aca="false">IF(Pay_Num&lt;&gt;"",I172,"")</f>
        <v/>
      </c>
      <c r="D173" s="36" t="str">
        <f aca="false">IF(Pay_Num&lt;&gt;"",Scheduled_Monthly_Payment,"")</f>
        <v/>
      </c>
      <c r="E173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173" s="36" t="e">
        <f aca="false">IF(AND(Pay_Num&lt;&gt;"",Sched_Pay+Extra_Pay&lt;Beg_Bal),Sched_Pay+Extra_Pay,IF(Pay_Num&lt;&gt;"",Beg_Bal,""))</f>
        <v>#VALUE!</v>
      </c>
      <c r="G173" s="36" t="str">
        <f aca="false">IF(Pay_Num&lt;&gt;"",Total_Pay-Int,"")</f>
        <v/>
      </c>
      <c r="H173" s="36" t="str">
        <f aca="false">IF(Pay_Num&lt;&gt;"",Beg_Bal*Interest_Rate_17/Num_Pmt_Per_Year,"")</f>
        <v/>
      </c>
      <c r="I173" s="36" t="e">
        <f aca="false">IF(AND(Pay_Num&lt;&gt;"",Sched_Pay+Extra_Pay&lt;Beg_Bal),Beg_Bal-Princ,IF(Pay_Num&lt;&gt;"",0,""))</f>
        <v>#VALUE!</v>
      </c>
      <c r="J173" s="29"/>
      <c r="K173" s="29"/>
    </row>
    <row r="174" customFormat="false" ht="12.75" hidden="false" customHeight="false" outlineLevel="0" collapsed="false">
      <c r="A174" s="32" t="str">
        <f aca="false">IF(Values_Entered_17,A173+1,"")</f>
        <v/>
      </c>
      <c r="B174" s="33" t="str">
        <f aca="false">IF(Pay_Num&lt;&gt;"",DATE(YEAR(Loan_Start_17),MONTH(Loan_Start_17)+(Pay_Num)*12/Num_Pmt_Per_Year,DAY(Loan_Start_17)),"")</f>
        <v/>
      </c>
      <c r="C174" s="36" t="str">
        <f aca="false">IF(Pay_Num&lt;&gt;"",I173,"")</f>
        <v/>
      </c>
      <c r="D174" s="36" t="str">
        <f aca="false">IF(Pay_Num&lt;&gt;"",Scheduled_Monthly_Payment,"")</f>
        <v/>
      </c>
      <c r="E174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174" s="36" t="e">
        <f aca="false">IF(AND(Pay_Num&lt;&gt;"",Sched_Pay+Extra_Pay&lt;Beg_Bal),Sched_Pay+Extra_Pay,IF(Pay_Num&lt;&gt;"",Beg_Bal,""))</f>
        <v>#VALUE!</v>
      </c>
      <c r="G174" s="36" t="str">
        <f aca="false">IF(Pay_Num&lt;&gt;"",Total_Pay-Int,"")</f>
        <v/>
      </c>
      <c r="H174" s="36" t="str">
        <f aca="false">IF(Pay_Num&lt;&gt;"",Beg_Bal*Interest_Rate_17/Num_Pmt_Per_Year,"")</f>
        <v/>
      </c>
      <c r="I174" s="36" t="e">
        <f aca="false">IF(AND(Pay_Num&lt;&gt;"",Sched_Pay+Extra_Pay&lt;Beg_Bal),Beg_Bal-Princ,IF(Pay_Num&lt;&gt;"",0,""))</f>
        <v>#VALUE!</v>
      </c>
      <c r="J174" s="29"/>
      <c r="K174" s="29"/>
    </row>
    <row r="175" customFormat="false" ht="12.75" hidden="false" customHeight="false" outlineLevel="0" collapsed="false">
      <c r="A175" s="32" t="str">
        <f aca="false">IF(Values_Entered_17,A174+1,"")</f>
        <v/>
      </c>
      <c r="B175" s="33" t="str">
        <f aca="false">IF(Pay_Num&lt;&gt;"",DATE(YEAR(Loan_Start_17),MONTH(Loan_Start_17)+(Pay_Num)*12/Num_Pmt_Per_Year,DAY(Loan_Start_17)),"")</f>
        <v/>
      </c>
      <c r="C175" s="36" t="str">
        <f aca="false">IF(Pay_Num&lt;&gt;"",I174,"")</f>
        <v/>
      </c>
      <c r="D175" s="36" t="str">
        <f aca="false">IF(Pay_Num&lt;&gt;"",Scheduled_Monthly_Payment,"")</f>
        <v/>
      </c>
      <c r="E175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175" s="36" t="e">
        <f aca="false">IF(AND(Pay_Num&lt;&gt;"",Sched_Pay+Extra_Pay&lt;Beg_Bal),Sched_Pay+Extra_Pay,IF(Pay_Num&lt;&gt;"",Beg_Bal,""))</f>
        <v>#VALUE!</v>
      </c>
      <c r="G175" s="36" t="str">
        <f aca="false">IF(Pay_Num&lt;&gt;"",Total_Pay-Int,"")</f>
        <v/>
      </c>
      <c r="H175" s="36" t="str">
        <f aca="false">IF(Pay_Num&lt;&gt;"",Beg_Bal*Interest_Rate_17/Num_Pmt_Per_Year,"")</f>
        <v/>
      </c>
      <c r="I175" s="36" t="e">
        <f aca="false">IF(AND(Pay_Num&lt;&gt;"",Sched_Pay+Extra_Pay&lt;Beg_Bal),Beg_Bal-Princ,IF(Pay_Num&lt;&gt;"",0,""))</f>
        <v>#VALUE!</v>
      </c>
      <c r="J175" s="29"/>
      <c r="K175" s="29"/>
    </row>
    <row r="176" customFormat="false" ht="12.75" hidden="false" customHeight="false" outlineLevel="0" collapsed="false">
      <c r="A176" s="32" t="str">
        <f aca="false">IF(Values_Entered_17,A175+1,"")</f>
        <v/>
      </c>
      <c r="B176" s="33" t="str">
        <f aca="false">IF(Pay_Num&lt;&gt;"",DATE(YEAR(Loan_Start_17),MONTH(Loan_Start_17)+(Pay_Num)*12/Num_Pmt_Per_Year,DAY(Loan_Start_17)),"")</f>
        <v/>
      </c>
      <c r="C176" s="36" t="str">
        <f aca="false">IF(Pay_Num&lt;&gt;"",I175,"")</f>
        <v/>
      </c>
      <c r="D176" s="36" t="str">
        <f aca="false">IF(Pay_Num&lt;&gt;"",Scheduled_Monthly_Payment,"")</f>
        <v/>
      </c>
      <c r="E176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176" s="36" t="e">
        <f aca="false">IF(AND(Pay_Num&lt;&gt;"",Sched_Pay+Extra_Pay&lt;Beg_Bal),Sched_Pay+Extra_Pay,IF(Pay_Num&lt;&gt;"",Beg_Bal,""))</f>
        <v>#VALUE!</v>
      </c>
      <c r="G176" s="36" t="str">
        <f aca="false">IF(Pay_Num&lt;&gt;"",Total_Pay-Int,"")</f>
        <v/>
      </c>
      <c r="H176" s="36" t="str">
        <f aca="false">IF(Pay_Num&lt;&gt;"",Beg_Bal*Interest_Rate_17/Num_Pmt_Per_Year,"")</f>
        <v/>
      </c>
      <c r="I176" s="36" t="e">
        <f aca="false">IF(AND(Pay_Num&lt;&gt;"",Sched_Pay+Extra_Pay&lt;Beg_Bal),Beg_Bal-Princ,IF(Pay_Num&lt;&gt;"",0,""))</f>
        <v>#VALUE!</v>
      </c>
      <c r="J176" s="29"/>
      <c r="K176" s="29"/>
    </row>
    <row r="177" customFormat="false" ht="12.75" hidden="false" customHeight="false" outlineLevel="0" collapsed="false">
      <c r="A177" s="32" t="str">
        <f aca="false">IF(Values_Entered_17,A176+1,"")</f>
        <v/>
      </c>
      <c r="B177" s="33" t="str">
        <f aca="false">IF(Pay_Num&lt;&gt;"",DATE(YEAR(Loan_Start_17),MONTH(Loan_Start_17)+(Pay_Num)*12/Num_Pmt_Per_Year,DAY(Loan_Start_17)),"")</f>
        <v/>
      </c>
      <c r="C177" s="36" t="str">
        <f aca="false">IF(Pay_Num&lt;&gt;"",I176,"")</f>
        <v/>
      </c>
      <c r="D177" s="36" t="str">
        <f aca="false">IF(Pay_Num&lt;&gt;"",Scheduled_Monthly_Payment,"")</f>
        <v/>
      </c>
      <c r="E177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177" s="36" t="e">
        <f aca="false">IF(AND(Pay_Num&lt;&gt;"",Sched_Pay+Extra_Pay&lt;Beg_Bal),Sched_Pay+Extra_Pay,IF(Pay_Num&lt;&gt;"",Beg_Bal,""))</f>
        <v>#VALUE!</v>
      </c>
      <c r="G177" s="36" t="str">
        <f aca="false">IF(Pay_Num&lt;&gt;"",Total_Pay-Int,"")</f>
        <v/>
      </c>
      <c r="H177" s="36" t="str">
        <f aca="false">IF(Pay_Num&lt;&gt;"",Beg_Bal*Interest_Rate_17/Num_Pmt_Per_Year,"")</f>
        <v/>
      </c>
      <c r="I177" s="36" t="e">
        <f aca="false">IF(AND(Pay_Num&lt;&gt;"",Sched_Pay+Extra_Pay&lt;Beg_Bal),Beg_Bal-Princ,IF(Pay_Num&lt;&gt;"",0,""))</f>
        <v>#VALUE!</v>
      </c>
      <c r="J177" s="29"/>
      <c r="K177" s="29"/>
    </row>
    <row r="178" customFormat="false" ht="12.75" hidden="false" customHeight="false" outlineLevel="0" collapsed="false">
      <c r="A178" s="32" t="str">
        <f aca="false">IF(Values_Entered_17,A177+1,"")</f>
        <v/>
      </c>
      <c r="B178" s="33" t="str">
        <f aca="false">IF(Pay_Num&lt;&gt;"",DATE(YEAR(Loan_Start_17),MONTH(Loan_Start_17)+(Pay_Num)*12/Num_Pmt_Per_Year,DAY(Loan_Start_17)),"")</f>
        <v/>
      </c>
      <c r="C178" s="36" t="str">
        <f aca="false">IF(Pay_Num&lt;&gt;"",I177,"")</f>
        <v/>
      </c>
      <c r="D178" s="36" t="str">
        <f aca="false">IF(Pay_Num&lt;&gt;"",Scheduled_Monthly_Payment,"")</f>
        <v/>
      </c>
      <c r="E178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178" s="36" t="e">
        <f aca="false">IF(AND(Pay_Num&lt;&gt;"",Sched_Pay+Extra_Pay&lt;Beg_Bal),Sched_Pay+Extra_Pay,IF(Pay_Num&lt;&gt;"",Beg_Bal,""))</f>
        <v>#VALUE!</v>
      </c>
      <c r="G178" s="36" t="str">
        <f aca="false">IF(Pay_Num&lt;&gt;"",Total_Pay-Int,"")</f>
        <v/>
      </c>
      <c r="H178" s="36" t="str">
        <f aca="false">IF(Pay_Num&lt;&gt;"",Beg_Bal*Interest_Rate_17/Num_Pmt_Per_Year,"")</f>
        <v/>
      </c>
      <c r="I178" s="36" t="e">
        <f aca="false">IF(AND(Pay_Num&lt;&gt;"",Sched_Pay+Extra_Pay&lt;Beg_Bal),Beg_Bal-Princ,IF(Pay_Num&lt;&gt;"",0,""))</f>
        <v>#VALUE!</v>
      </c>
      <c r="J178" s="29"/>
      <c r="K178" s="29"/>
    </row>
    <row r="179" customFormat="false" ht="12.75" hidden="false" customHeight="false" outlineLevel="0" collapsed="false">
      <c r="A179" s="32" t="str">
        <f aca="false">IF(Values_Entered_17,A178+1,"")</f>
        <v/>
      </c>
      <c r="B179" s="33" t="str">
        <f aca="false">IF(Pay_Num&lt;&gt;"",DATE(YEAR(Loan_Start_17),MONTH(Loan_Start_17)+(Pay_Num)*12/Num_Pmt_Per_Year,DAY(Loan_Start_17)),"")</f>
        <v/>
      </c>
      <c r="C179" s="36" t="str">
        <f aca="false">IF(Pay_Num&lt;&gt;"",I178,"")</f>
        <v/>
      </c>
      <c r="D179" s="36" t="str">
        <f aca="false">IF(Pay_Num&lt;&gt;"",Scheduled_Monthly_Payment,"")</f>
        <v/>
      </c>
      <c r="E179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179" s="36" t="e">
        <f aca="false">IF(AND(Pay_Num&lt;&gt;"",Sched_Pay+Extra_Pay&lt;Beg_Bal),Sched_Pay+Extra_Pay,IF(Pay_Num&lt;&gt;"",Beg_Bal,""))</f>
        <v>#VALUE!</v>
      </c>
      <c r="G179" s="36" t="str">
        <f aca="false">IF(Pay_Num&lt;&gt;"",Total_Pay-Int,"")</f>
        <v/>
      </c>
      <c r="H179" s="36" t="str">
        <f aca="false">IF(Pay_Num&lt;&gt;"",Beg_Bal*Interest_Rate_17/Num_Pmt_Per_Year,"")</f>
        <v/>
      </c>
      <c r="I179" s="36" t="e">
        <f aca="false">IF(AND(Pay_Num&lt;&gt;"",Sched_Pay+Extra_Pay&lt;Beg_Bal),Beg_Bal-Princ,IF(Pay_Num&lt;&gt;"",0,""))</f>
        <v>#VALUE!</v>
      </c>
      <c r="J179" s="29"/>
      <c r="K179" s="29"/>
    </row>
    <row r="180" customFormat="false" ht="12.75" hidden="false" customHeight="false" outlineLevel="0" collapsed="false">
      <c r="A180" s="32" t="str">
        <f aca="false">IF(Values_Entered_17,A179+1,"")</f>
        <v/>
      </c>
      <c r="B180" s="33" t="str">
        <f aca="false">IF(Pay_Num&lt;&gt;"",DATE(YEAR(Loan_Start_17),MONTH(Loan_Start_17)+(Pay_Num)*12/Num_Pmt_Per_Year,DAY(Loan_Start_17)),"")</f>
        <v/>
      </c>
      <c r="C180" s="36" t="str">
        <f aca="false">IF(Pay_Num&lt;&gt;"",I179,"")</f>
        <v/>
      </c>
      <c r="D180" s="36" t="str">
        <f aca="false">IF(Pay_Num&lt;&gt;"",Scheduled_Monthly_Payment,"")</f>
        <v/>
      </c>
      <c r="E180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180" s="36" t="e">
        <f aca="false">IF(AND(Pay_Num&lt;&gt;"",Sched_Pay+Extra_Pay&lt;Beg_Bal),Sched_Pay+Extra_Pay,IF(Pay_Num&lt;&gt;"",Beg_Bal,""))</f>
        <v>#VALUE!</v>
      </c>
      <c r="G180" s="36" t="str">
        <f aca="false">IF(Pay_Num&lt;&gt;"",Total_Pay-Int,"")</f>
        <v/>
      </c>
      <c r="H180" s="36" t="str">
        <f aca="false">IF(Pay_Num&lt;&gt;"",Beg_Bal*Interest_Rate_17/Num_Pmt_Per_Year,"")</f>
        <v/>
      </c>
      <c r="I180" s="36" t="e">
        <f aca="false">IF(AND(Pay_Num&lt;&gt;"",Sched_Pay+Extra_Pay&lt;Beg_Bal),Beg_Bal-Princ,IF(Pay_Num&lt;&gt;"",0,""))</f>
        <v>#VALUE!</v>
      </c>
      <c r="J180" s="29"/>
      <c r="K180" s="29"/>
    </row>
    <row r="181" customFormat="false" ht="12.75" hidden="false" customHeight="false" outlineLevel="0" collapsed="false">
      <c r="A181" s="32" t="str">
        <f aca="false">IF(Values_Entered_17,A180+1,"")</f>
        <v/>
      </c>
      <c r="B181" s="33" t="str">
        <f aca="false">IF(Pay_Num&lt;&gt;"",DATE(YEAR(Loan_Start_17),MONTH(Loan_Start_17)+(Pay_Num)*12/Num_Pmt_Per_Year,DAY(Loan_Start_17)),"")</f>
        <v/>
      </c>
      <c r="C181" s="36" t="str">
        <f aca="false">IF(Pay_Num&lt;&gt;"",I180,"")</f>
        <v/>
      </c>
      <c r="D181" s="36" t="str">
        <f aca="false">IF(Pay_Num&lt;&gt;"",Scheduled_Monthly_Payment,"")</f>
        <v/>
      </c>
      <c r="E181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181" s="36" t="e">
        <f aca="false">IF(AND(Pay_Num&lt;&gt;"",Sched_Pay+Extra_Pay&lt;Beg_Bal),Sched_Pay+Extra_Pay,IF(Pay_Num&lt;&gt;"",Beg_Bal,""))</f>
        <v>#VALUE!</v>
      </c>
      <c r="G181" s="36" t="str">
        <f aca="false">IF(Pay_Num&lt;&gt;"",Total_Pay-Int,"")</f>
        <v/>
      </c>
      <c r="H181" s="36" t="str">
        <f aca="false">IF(Pay_Num&lt;&gt;"",Beg_Bal*Interest_Rate_17/Num_Pmt_Per_Year,"")</f>
        <v/>
      </c>
      <c r="I181" s="36" t="e">
        <f aca="false">IF(AND(Pay_Num&lt;&gt;"",Sched_Pay+Extra_Pay&lt;Beg_Bal),Beg_Bal-Princ,IF(Pay_Num&lt;&gt;"",0,""))</f>
        <v>#VALUE!</v>
      </c>
      <c r="J181" s="29"/>
      <c r="K181" s="29"/>
    </row>
    <row r="182" customFormat="false" ht="12.75" hidden="false" customHeight="false" outlineLevel="0" collapsed="false">
      <c r="A182" s="32" t="str">
        <f aca="false">IF(Values_Entered_17,A181+1,"")</f>
        <v/>
      </c>
      <c r="B182" s="33" t="str">
        <f aca="false">IF(Pay_Num&lt;&gt;"",DATE(YEAR(Loan_Start_17),MONTH(Loan_Start_17)+(Pay_Num)*12/Num_Pmt_Per_Year,DAY(Loan_Start_17)),"")</f>
        <v/>
      </c>
      <c r="C182" s="36" t="str">
        <f aca="false">IF(Pay_Num&lt;&gt;"",I181,"")</f>
        <v/>
      </c>
      <c r="D182" s="36" t="str">
        <f aca="false">IF(Pay_Num&lt;&gt;"",Scheduled_Monthly_Payment,"")</f>
        <v/>
      </c>
      <c r="E182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182" s="36" t="e">
        <f aca="false">IF(AND(Pay_Num&lt;&gt;"",Sched_Pay+Extra_Pay&lt;Beg_Bal),Sched_Pay+Extra_Pay,IF(Pay_Num&lt;&gt;"",Beg_Bal,""))</f>
        <v>#VALUE!</v>
      </c>
      <c r="G182" s="36" t="str">
        <f aca="false">IF(Pay_Num&lt;&gt;"",Total_Pay-Int,"")</f>
        <v/>
      </c>
      <c r="H182" s="36" t="str">
        <f aca="false">IF(Pay_Num&lt;&gt;"",Beg_Bal*Interest_Rate_17/Num_Pmt_Per_Year,"")</f>
        <v/>
      </c>
      <c r="I182" s="36" t="e">
        <f aca="false">IF(AND(Pay_Num&lt;&gt;"",Sched_Pay+Extra_Pay&lt;Beg_Bal),Beg_Bal-Princ,IF(Pay_Num&lt;&gt;"",0,""))</f>
        <v>#VALUE!</v>
      </c>
      <c r="J182" s="29"/>
      <c r="K182" s="29"/>
    </row>
    <row r="183" customFormat="false" ht="12.75" hidden="false" customHeight="false" outlineLevel="0" collapsed="false">
      <c r="A183" s="32" t="str">
        <f aca="false">IF(Values_Entered_17,A182+1,"")</f>
        <v/>
      </c>
      <c r="B183" s="33" t="str">
        <f aca="false">IF(Pay_Num&lt;&gt;"",DATE(YEAR(Loan_Start_17),MONTH(Loan_Start_17)+(Pay_Num)*12/Num_Pmt_Per_Year,DAY(Loan_Start_17)),"")</f>
        <v/>
      </c>
      <c r="C183" s="36" t="str">
        <f aca="false">IF(Pay_Num&lt;&gt;"",I182,"")</f>
        <v/>
      </c>
      <c r="D183" s="36" t="str">
        <f aca="false">IF(Pay_Num&lt;&gt;"",Scheduled_Monthly_Payment,"")</f>
        <v/>
      </c>
      <c r="E183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183" s="36" t="e">
        <f aca="false">IF(AND(Pay_Num&lt;&gt;"",Sched_Pay+Extra_Pay&lt;Beg_Bal),Sched_Pay+Extra_Pay,IF(Pay_Num&lt;&gt;"",Beg_Bal,""))</f>
        <v>#VALUE!</v>
      </c>
      <c r="G183" s="36" t="str">
        <f aca="false">IF(Pay_Num&lt;&gt;"",Total_Pay-Int,"")</f>
        <v/>
      </c>
      <c r="H183" s="36" t="str">
        <f aca="false">IF(Pay_Num&lt;&gt;"",Beg_Bal*Interest_Rate_17/Num_Pmt_Per_Year,"")</f>
        <v/>
      </c>
      <c r="I183" s="36" t="e">
        <f aca="false">IF(AND(Pay_Num&lt;&gt;"",Sched_Pay+Extra_Pay&lt;Beg_Bal),Beg_Bal-Princ,IF(Pay_Num&lt;&gt;"",0,""))</f>
        <v>#VALUE!</v>
      </c>
      <c r="J183" s="29"/>
      <c r="K183" s="29"/>
    </row>
    <row r="184" customFormat="false" ht="12.75" hidden="false" customHeight="false" outlineLevel="0" collapsed="false">
      <c r="A184" s="32" t="str">
        <f aca="false">IF(Values_Entered_17,A183+1,"")</f>
        <v/>
      </c>
      <c r="B184" s="33" t="str">
        <f aca="false">IF(Pay_Num&lt;&gt;"",DATE(YEAR(Loan_Start_17),MONTH(Loan_Start_17)+(Pay_Num)*12/Num_Pmt_Per_Year,DAY(Loan_Start_17)),"")</f>
        <v/>
      </c>
      <c r="C184" s="36" t="str">
        <f aca="false">IF(Pay_Num&lt;&gt;"",I183,"")</f>
        <v/>
      </c>
      <c r="D184" s="36" t="str">
        <f aca="false">IF(Pay_Num&lt;&gt;"",Scheduled_Monthly_Payment,"")</f>
        <v/>
      </c>
      <c r="E184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184" s="36" t="e">
        <f aca="false">IF(AND(Pay_Num&lt;&gt;"",Sched_Pay+Extra_Pay&lt;Beg_Bal),Sched_Pay+Extra_Pay,IF(Pay_Num&lt;&gt;"",Beg_Bal,""))</f>
        <v>#VALUE!</v>
      </c>
      <c r="G184" s="36" t="str">
        <f aca="false">IF(Pay_Num&lt;&gt;"",Total_Pay-Int,"")</f>
        <v/>
      </c>
      <c r="H184" s="36" t="str">
        <f aca="false">IF(Pay_Num&lt;&gt;"",Beg_Bal*Interest_Rate_17/Num_Pmt_Per_Year,"")</f>
        <v/>
      </c>
      <c r="I184" s="36" t="e">
        <f aca="false">IF(AND(Pay_Num&lt;&gt;"",Sched_Pay+Extra_Pay&lt;Beg_Bal),Beg_Bal-Princ,IF(Pay_Num&lt;&gt;"",0,""))</f>
        <v>#VALUE!</v>
      </c>
      <c r="J184" s="29"/>
      <c r="K184" s="29"/>
    </row>
    <row r="185" customFormat="false" ht="12.75" hidden="false" customHeight="false" outlineLevel="0" collapsed="false">
      <c r="A185" s="32" t="str">
        <f aca="false">IF(Values_Entered_17,A184+1,"")</f>
        <v/>
      </c>
      <c r="B185" s="33" t="str">
        <f aca="false">IF(Pay_Num&lt;&gt;"",DATE(YEAR(Loan_Start_17),MONTH(Loan_Start_17)+(Pay_Num)*12/Num_Pmt_Per_Year,DAY(Loan_Start_17)),"")</f>
        <v/>
      </c>
      <c r="C185" s="36" t="str">
        <f aca="false">IF(Pay_Num&lt;&gt;"",I184,"")</f>
        <v/>
      </c>
      <c r="D185" s="36" t="str">
        <f aca="false">IF(Pay_Num&lt;&gt;"",Scheduled_Monthly_Payment,"")</f>
        <v/>
      </c>
      <c r="E185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185" s="36" t="e">
        <f aca="false">IF(AND(Pay_Num&lt;&gt;"",Sched_Pay+Extra_Pay&lt;Beg_Bal),Sched_Pay+Extra_Pay,IF(Pay_Num&lt;&gt;"",Beg_Bal,""))</f>
        <v>#VALUE!</v>
      </c>
      <c r="G185" s="36" t="str">
        <f aca="false">IF(Pay_Num&lt;&gt;"",Total_Pay-Int,"")</f>
        <v/>
      </c>
      <c r="H185" s="36" t="str">
        <f aca="false">IF(Pay_Num&lt;&gt;"",Beg_Bal*Interest_Rate_17/Num_Pmt_Per_Year,"")</f>
        <v/>
      </c>
      <c r="I185" s="36" t="e">
        <f aca="false">IF(AND(Pay_Num&lt;&gt;"",Sched_Pay+Extra_Pay&lt;Beg_Bal),Beg_Bal-Princ,IF(Pay_Num&lt;&gt;"",0,""))</f>
        <v>#VALUE!</v>
      </c>
      <c r="J185" s="29"/>
      <c r="K185" s="29"/>
    </row>
    <row r="186" customFormat="false" ht="12.75" hidden="false" customHeight="false" outlineLevel="0" collapsed="false">
      <c r="A186" s="32" t="str">
        <f aca="false">IF(Values_Entered_17,A185+1,"")</f>
        <v/>
      </c>
      <c r="B186" s="33" t="str">
        <f aca="false">IF(Pay_Num&lt;&gt;"",DATE(YEAR(Loan_Start_17),MONTH(Loan_Start_17)+(Pay_Num)*12/Num_Pmt_Per_Year,DAY(Loan_Start_17)),"")</f>
        <v/>
      </c>
      <c r="C186" s="36" t="str">
        <f aca="false">IF(Pay_Num&lt;&gt;"",I185,"")</f>
        <v/>
      </c>
      <c r="D186" s="36" t="str">
        <f aca="false">IF(Pay_Num&lt;&gt;"",Scheduled_Monthly_Payment,"")</f>
        <v/>
      </c>
      <c r="E186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186" s="36" t="e">
        <f aca="false">IF(AND(Pay_Num&lt;&gt;"",Sched_Pay+Extra_Pay&lt;Beg_Bal),Sched_Pay+Extra_Pay,IF(Pay_Num&lt;&gt;"",Beg_Bal,""))</f>
        <v>#VALUE!</v>
      </c>
      <c r="G186" s="36" t="str">
        <f aca="false">IF(Pay_Num&lt;&gt;"",Total_Pay-Int,"")</f>
        <v/>
      </c>
      <c r="H186" s="36" t="str">
        <f aca="false">IF(Pay_Num&lt;&gt;"",Beg_Bal*Interest_Rate_17/Num_Pmt_Per_Year,"")</f>
        <v/>
      </c>
      <c r="I186" s="36" t="e">
        <f aca="false">IF(AND(Pay_Num&lt;&gt;"",Sched_Pay+Extra_Pay&lt;Beg_Bal),Beg_Bal-Princ,IF(Pay_Num&lt;&gt;"",0,""))</f>
        <v>#VALUE!</v>
      </c>
      <c r="J186" s="29"/>
      <c r="K186" s="29"/>
    </row>
    <row r="187" customFormat="false" ht="12.75" hidden="false" customHeight="false" outlineLevel="0" collapsed="false">
      <c r="A187" s="32" t="str">
        <f aca="false">IF(Values_Entered_17,A186+1,"")</f>
        <v/>
      </c>
      <c r="B187" s="33" t="str">
        <f aca="false">IF(Pay_Num&lt;&gt;"",DATE(YEAR(Loan_Start_17),MONTH(Loan_Start_17)+(Pay_Num)*12/Num_Pmt_Per_Year,DAY(Loan_Start_17)),"")</f>
        <v/>
      </c>
      <c r="C187" s="36" t="str">
        <f aca="false">IF(Pay_Num&lt;&gt;"",I186,"")</f>
        <v/>
      </c>
      <c r="D187" s="36" t="str">
        <f aca="false">IF(Pay_Num&lt;&gt;"",Scheduled_Monthly_Payment,"")</f>
        <v/>
      </c>
      <c r="E187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187" s="36" t="e">
        <f aca="false">IF(AND(Pay_Num&lt;&gt;"",Sched_Pay+Extra_Pay&lt;Beg_Bal),Sched_Pay+Extra_Pay,IF(Pay_Num&lt;&gt;"",Beg_Bal,""))</f>
        <v>#VALUE!</v>
      </c>
      <c r="G187" s="36" t="str">
        <f aca="false">IF(Pay_Num&lt;&gt;"",Total_Pay-Int,"")</f>
        <v/>
      </c>
      <c r="H187" s="36" t="str">
        <f aca="false">IF(Pay_Num&lt;&gt;"",Beg_Bal*Interest_Rate_17/Num_Pmt_Per_Year,"")</f>
        <v/>
      </c>
      <c r="I187" s="36" t="e">
        <f aca="false">IF(AND(Pay_Num&lt;&gt;"",Sched_Pay+Extra_Pay&lt;Beg_Bal),Beg_Bal-Princ,IF(Pay_Num&lt;&gt;"",0,""))</f>
        <v>#VALUE!</v>
      </c>
      <c r="J187" s="29"/>
      <c r="K187" s="29"/>
    </row>
    <row r="188" customFormat="false" ht="12.75" hidden="false" customHeight="false" outlineLevel="0" collapsed="false">
      <c r="A188" s="32" t="str">
        <f aca="false">IF(Values_Entered_17,A187+1,"")</f>
        <v/>
      </c>
      <c r="B188" s="33" t="str">
        <f aca="false">IF(Pay_Num&lt;&gt;"",DATE(YEAR(Loan_Start_17),MONTH(Loan_Start_17)+(Pay_Num)*12/Num_Pmt_Per_Year,DAY(Loan_Start_17)),"")</f>
        <v/>
      </c>
      <c r="C188" s="36" t="str">
        <f aca="false">IF(Pay_Num&lt;&gt;"",I187,"")</f>
        <v/>
      </c>
      <c r="D188" s="36" t="str">
        <f aca="false">IF(Pay_Num&lt;&gt;"",Scheduled_Monthly_Payment,"")</f>
        <v/>
      </c>
      <c r="E188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188" s="36" t="e">
        <f aca="false">IF(AND(Pay_Num&lt;&gt;"",Sched_Pay+Extra_Pay&lt;Beg_Bal),Sched_Pay+Extra_Pay,IF(Pay_Num&lt;&gt;"",Beg_Bal,""))</f>
        <v>#VALUE!</v>
      </c>
      <c r="G188" s="36" t="str">
        <f aca="false">IF(Pay_Num&lt;&gt;"",Total_Pay-Int,"")</f>
        <v/>
      </c>
      <c r="H188" s="36" t="str">
        <f aca="false">IF(Pay_Num&lt;&gt;"",Beg_Bal*Interest_Rate_17/Num_Pmt_Per_Year,"")</f>
        <v/>
      </c>
      <c r="I188" s="36" t="e">
        <f aca="false">IF(AND(Pay_Num&lt;&gt;"",Sched_Pay+Extra_Pay&lt;Beg_Bal),Beg_Bal-Princ,IF(Pay_Num&lt;&gt;"",0,""))</f>
        <v>#VALUE!</v>
      </c>
      <c r="J188" s="29"/>
      <c r="K188" s="29"/>
    </row>
    <row r="189" customFormat="false" ht="12.75" hidden="false" customHeight="false" outlineLevel="0" collapsed="false">
      <c r="A189" s="32" t="str">
        <f aca="false">IF(Values_Entered_17,A188+1,"")</f>
        <v/>
      </c>
      <c r="B189" s="33" t="str">
        <f aca="false">IF(Pay_Num&lt;&gt;"",DATE(YEAR(Loan_Start_17),MONTH(Loan_Start_17)+(Pay_Num)*12/Num_Pmt_Per_Year,DAY(Loan_Start_17)),"")</f>
        <v/>
      </c>
      <c r="C189" s="36" t="str">
        <f aca="false">IF(Pay_Num&lt;&gt;"",I188,"")</f>
        <v/>
      </c>
      <c r="D189" s="36" t="str">
        <f aca="false">IF(Pay_Num&lt;&gt;"",Scheduled_Monthly_Payment,"")</f>
        <v/>
      </c>
      <c r="E189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189" s="36" t="e">
        <f aca="false">IF(AND(Pay_Num&lt;&gt;"",Sched_Pay+Extra_Pay&lt;Beg_Bal),Sched_Pay+Extra_Pay,IF(Pay_Num&lt;&gt;"",Beg_Bal,""))</f>
        <v>#VALUE!</v>
      </c>
      <c r="G189" s="36" t="str">
        <f aca="false">IF(Pay_Num&lt;&gt;"",Total_Pay-Int,"")</f>
        <v/>
      </c>
      <c r="H189" s="36" t="str">
        <f aca="false">IF(Pay_Num&lt;&gt;"",Beg_Bal*Interest_Rate_17/Num_Pmt_Per_Year,"")</f>
        <v/>
      </c>
      <c r="I189" s="36" t="e">
        <f aca="false">IF(AND(Pay_Num&lt;&gt;"",Sched_Pay+Extra_Pay&lt;Beg_Bal),Beg_Bal-Princ,IF(Pay_Num&lt;&gt;"",0,""))</f>
        <v>#VALUE!</v>
      </c>
      <c r="J189" s="29"/>
      <c r="K189" s="29"/>
    </row>
    <row r="190" customFormat="false" ht="12.75" hidden="false" customHeight="false" outlineLevel="0" collapsed="false">
      <c r="A190" s="32" t="str">
        <f aca="false">IF(Values_Entered_17,A189+1,"")</f>
        <v/>
      </c>
      <c r="B190" s="33" t="str">
        <f aca="false">IF(Pay_Num&lt;&gt;"",DATE(YEAR(Loan_Start_17),MONTH(Loan_Start_17)+(Pay_Num)*12/Num_Pmt_Per_Year,DAY(Loan_Start_17)),"")</f>
        <v/>
      </c>
      <c r="C190" s="36" t="str">
        <f aca="false">IF(Pay_Num&lt;&gt;"",I189,"")</f>
        <v/>
      </c>
      <c r="D190" s="36" t="str">
        <f aca="false">IF(Pay_Num&lt;&gt;"",Scheduled_Monthly_Payment,"")</f>
        <v/>
      </c>
      <c r="E190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190" s="36" t="e">
        <f aca="false">IF(AND(Pay_Num&lt;&gt;"",Sched_Pay+Extra_Pay&lt;Beg_Bal),Sched_Pay+Extra_Pay,IF(Pay_Num&lt;&gt;"",Beg_Bal,""))</f>
        <v>#VALUE!</v>
      </c>
      <c r="G190" s="36" t="str">
        <f aca="false">IF(Pay_Num&lt;&gt;"",Total_Pay-Int,"")</f>
        <v/>
      </c>
      <c r="H190" s="36" t="str">
        <f aca="false">IF(Pay_Num&lt;&gt;"",Beg_Bal*Interest_Rate_17/Num_Pmt_Per_Year,"")</f>
        <v/>
      </c>
      <c r="I190" s="36" t="e">
        <f aca="false">IF(AND(Pay_Num&lt;&gt;"",Sched_Pay+Extra_Pay&lt;Beg_Bal),Beg_Bal-Princ,IF(Pay_Num&lt;&gt;"",0,""))</f>
        <v>#VALUE!</v>
      </c>
      <c r="J190" s="29"/>
      <c r="K190" s="29"/>
    </row>
    <row r="191" customFormat="false" ht="12.75" hidden="false" customHeight="false" outlineLevel="0" collapsed="false">
      <c r="A191" s="32" t="str">
        <f aca="false">IF(Values_Entered_17,A190+1,"")</f>
        <v/>
      </c>
      <c r="B191" s="33" t="str">
        <f aca="false">IF(Pay_Num&lt;&gt;"",DATE(YEAR(Loan_Start_17),MONTH(Loan_Start_17)+(Pay_Num)*12/Num_Pmt_Per_Year,DAY(Loan_Start_17)),"")</f>
        <v/>
      </c>
      <c r="C191" s="36" t="str">
        <f aca="false">IF(Pay_Num&lt;&gt;"",I190,"")</f>
        <v/>
      </c>
      <c r="D191" s="36" t="str">
        <f aca="false">IF(Pay_Num&lt;&gt;"",Scheduled_Monthly_Payment,"")</f>
        <v/>
      </c>
      <c r="E191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191" s="36" t="e">
        <f aca="false">IF(AND(Pay_Num&lt;&gt;"",Sched_Pay+Extra_Pay&lt;Beg_Bal),Sched_Pay+Extra_Pay,IF(Pay_Num&lt;&gt;"",Beg_Bal,""))</f>
        <v>#VALUE!</v>
      </c>
      <c r="G191" s="36" t="str">
        <f aca="false">IF(Pay_Num&lt;&gt;"",Total_Pay-Int,"")</f>
        <v/>
      </c>
      <c r="H191" s="36" t="str">
        <f aca="false">IF(Pay_Num&lt;&gt;"",Beg_Bal*Interest_Rate_17/Num_Pmt_Per_Year,"")</f>
        <v/>
      </c>
      <c r="I191" s="36" t="e">
        <f aca="false">IF(AND(Pay_Num&lt;&gt;"",Sched_Pay+Extra_Pay&lt;Beg_Bal),Beg_Bal-Princ,IF(Pay_Num&lt;&gt;"",0,""))</f>
        <v>#VALUE!</v>
      </c>
      <c r="J191" s="29"/>
      <c r="K191" s="29"/>
    </row>
    <row r="192" customFormat="false" ht="12.75" hidden="false" customHeight="false" outlineLevel="0" collapsed="false">
      <c r="A192" s="32" t="str">
        <f aca="false">IF(Values_Entered_17,A191+1,"")</f>
        <v/>
      </c>
      <c r="B192" s="33" t="str">
        <f aca="false">IF(Pay_Num&lt;&gt;"",DATE(YEAR(Loan_Start_17),MONTH(Loan_Start_17)+(Pay_Num)*12/Num_Pmt_Per_Year,DAY(Loan_Start_17)),"")</f>
        <v/>
      </c>
      <c r="C192" s="36" t="str">
        <f aca="false">IF(Pay_Num&lt;&gt;"",I191,"")</f>
        <v/>
      </c>
      <c r="D192" s="36" t="str">
        <f aca="false">IF(Pay_Num&lt;&gt;"",Scheduled_Monthly_Payment,"")</f>
        <v/>
      </c>
      <c r="E192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192" s="36" t="e">
        <f aca="false">IF(AND(Pay_Num&lt;&gt;"",Sched_Pay+Extra_Pay&lt;Beg_Bal),Sched_Pay+Extra_Pay,IF(Pay_Num&lt;&gt;"",Beg_Bal,""))</f>
        <v>#VALUE!</v>
      </c>
      <c r="G192" s="36" t="str">
        <f aca="false">IF(Pay_Num&lt;&gt;"",Total_Pay-Int,"")</f>
        <v/>
      </c>
      <c r="H192" s="36" t="str">
        <f aca="false">IF(Pay_Num&lt;&gt;"",Beg_Bal*Interest_Rate_17/Num_Pmt_Per_Year,"")</f>
        <v/>
      </c>
      <c r="I192" s="36" t="e">
        <f aca="false">IF(AND(Pay_Num&lt;&gt;"",Sched_Pay+Extra_Pay&lt;Beg_Bal),Beg_Bal-Princ,IF(Pay_Num&lt;&gt;"",0,""))</f>
        <v>#VALUE!</v>
      </c>
      <c r="J192" s="29"/>
      <c r="K192" s="29"/>
    </row>
    <row r="193" customFormat="false" ht="12.75" hidden="false" customHeight="false" outlineLevel="0" collapsed="false">
      <c r="A193" s="32" t="str">
        <f aca="false">IF(Values_Entered_17,A192+1,"")</f>
        <v/>
      </c>
      <c r="B193" s="33" t="str">
        <f aca="false">IF(Pay_Num&lt;&gt;"",DATE(YEAR(Loan_Start_17),MONTH(Loan_Start_17)+(Pay_Num)*12/Num_Pmt_Per_Year,DAY(Loan_Start_17)),"")</f>
        <v/>
      </c>
      <c r="C193" s="36" t="str">
        <f aca="false">IF(Pay_Num&lt;&gt;"",I192,"")</f>
        <v/>
      </c>
      <c r="D193" s="36" t="str">
        <f aca="false">IF(Pay_Num&lt;&gt;"",Scheduled_Monthly_Payment,"")</f>
        <v/>
      </c>
      <c r="E193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193" s="36" t="e">
        <f aca="false">IF(AND(Pay_Num&lt;&gt;"",Sched_Pay+Extra_Pay&lt;Beg_Bal),Sched_Pay+Extra_Pay,IF(Pay_Num&lt;&gt;"",Beg_Bal,""))</f>
        <v>#VALUE!</v>
      </c>
      <c r="G193" s="36" t="str">
        <f aca="false">IF(Pay_Num&lt;&gt;"",Total_Pay-Int,"")</f>
        <v/>
      </c>
      <c r="H193" s="36" t="str">
        <f aca="false">IF(Pay_Num&lt;&gt;"",Beg_Bal*Interest_Rate_17/Num_Pmt_Per_Year,"")</f>
        <v/>
      </c>
      <c r="I193" s="36" t="e">
        <f aca="false">IF(AND(Pay_Num&lt;&gt;"",Sched_Pay+Extra_Pay&lt;Beg_Bal),Beg_Bal-Princ,IF(Pay_Num&lt;&gt;"",0,""))</f>
        <v>#VALUE!</v>
      </c>
      <c r="J193" s="29"/>
      <c r="K193" s="29"/>
    </row>
    <row r="194" customFormat="false" ht="12.75" hidden="false" customHeight="false" outlineLevel="0" collapsed="false">
      <c r="A194" s="32" t="str">
        <f aca="false">IF(Values_Entered_17,A193+1,"")</f>
        <v/>
      </c>
      <c r="B194" s="33" t="str">
        <f aca="false">IF(Pay_Num&lt;&gt;"",DATE(YEAR(Loan_Start_17),MONTH(Loan_Start_17)+(Pay_Num)*12/Num_Pmt_Per_Year,DAY(Loan_Start_17)),"")</f>
        <v/>
      </c>
      <c r="C194" s="36" t="str">
        <f aca="false">IF(Pay_Num&lt;&gt;"",I193,"")</f>
        <v/>
      </c>
      <c r="D194" s="36" t="str">
        <f aca="false">IF(Pay_Num&lt;&gt;"",Scheduled_Monthly_Payment,"")</f>
        <v/>
      </c>
      <c r="E194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194" s="36" t="e">
        <f aca="false">IF(AND(Pay_Num&lt;&gt;"",Sched_Pay+Extra_Pay&lt;Beg_Bal),Sched_Pay+Extra_Pay,IF(Pay_Num&lt;&gt;"",Beg_Bal,""))</f>
        <v>#VALUE!</v>
      </c>
      <c r="G194" s="36" t="str">
        <f aca="false">IF(Pay_Num&lt;&gt;"",Total_Pay-Int,"")</f>
        <v/>
      </c>
      <c r="H194" s="36" t="str">
        <f aca="false">IF(Pay_Num&lt;&gt;"",Beg_Bal*Interest_Rate_17/Num_Pmt_Per_Year,"")</f>
        <v/>
      </c>
      <c r="I194" s="36" t="e">
        <f aca="false">IF(AND(Pay_Num&lt;&gt;"",Sched_Pay+Extra_Pay&lt;Beg_Bal),Beg_Bal-Princ,IF(Pay_Num&lt;&gt;"",0,""))</f>
        <v>#VALUE!</v>
      </c>
      <c r="J194" s="29"/>
      <c r="K194" s="29"/>
    </row>
    <row r="195" customFormat="false" ht="12.75" hidden="false" customHeight="false" outlineLevel="0" collapsed="false">
      <c r="A195" s="32" t="str">
        <f aca="false">IF(Values_Entered_17,A194+1,"")</f>
        <v/>
      </c>
      <c r="B195" s="33" t="str">
        <f aca="false">IF(Pay_Num&lt;&gt;"",DATE(YEAR(Loan_Start_17),MONTH(Loan_Start_17)+(Pay_Num)*12/Num_Pmt_Per_Year,DAY(Loan_Start_17)),"")</f>
        <v/>
      </c>
      <c r="C195" s="36" t="str">
        <f aca="false">IF(Pay_Num&lt;&gt;"",I194,"")</f>
        <v/>
      </c>
      <c r="D195" s="36" t="str">
        <f aca="false">IF(Pay_Num&lt;&gt;"",Scheduled_Monthly_Payment,"")</f>
        <v/>
      </c>
      <c r="E195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195" s="36" t="e">
        <f aca="false">IF(AND(Pay_Num&lt;&gt;"",Sched_Pay+Extra_Pay&lt;Beg_Bal),Sched_Pay+Extra_Pay,IF(Pay_Num&lt;&gt;"",Beg_Bal,""))</f>
        <v>#VALUE!</v>
      </c>
      <c r="G195" s="36" t="str">
        <f aca="false">IF(Pay_Num&lt;&gt;"",Total_Pay-Int,"")</f>
        <v/>
      </c>
      <c r="H195" s="36" t="str">
        <f aca="false">IF(Pay_Num&lt;&gt;"",Beg_Bal*Interest_Rate_17/Num_Pmt_Per_Year,"")</f>
        <v/>
      </c>
      <c r="I195" s="36" t="e">
        <f aca="false">IF(AND(Pay_Num&lt;&gt;"",Sched_Pay+Extra_Pay&lt;Beg_Bal),Beg_Bal-Princ,IF(Pay_Num&lt;&gt;"",0,""))</f>
        <v>#VALUE!</v>
      </c>
      <c r="J195" s="29"/>
      <c r="K195" s="29"/>
    </row>
    <row r="196" customFormat="false" ht="12.75" hidden="false" customHeight="false" outlineLevel="0" collapsed="false">
      <c r="A196" s="32" t="str">
        <f aca="false">IF(Values_Entered_17,A195+1,"")</f>
        <v/>
      </c>
      <c r="B196" s="33" t="str">
        <f aca="false">IF(Pay_Num&lt;&gt;"",DATE(YEAR(Loan_Start_17),MONTH(Loan_Start_17)+(Pay_Num)*12/Num_Pmt_Per_Year,DAY(Loan_Start_17)),"")</f>
        <v/>
      </c>
      <c r="C196" s="36" t="str">
        <f aca="false">IF(Pay_Num&lt;&gt;"",I195,"")</f>
        <v/>
      </c>
      <c r="D196" s="36" t="str">
        <f aca="false">IF(Pay_Num&lt;&gt;"",Scheduled_Monthly_Payment,"")</f>
        <v/>
      </c>
      <c r="E196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196" s="36" t="e">
        <f aca="false">IF(AND(Pay_Num&lt;&gt;"",Sched_Pay+Extra_Pay&lt;Beg_Bal),Sched_Pay+Extra_Pay,IF(Pay_Num&lt;&gt;"",Beg_Bal,""))</f>
        <v>#VALUE!</v>
      </c>
      <c r="G196" s="36" t="str">
        <f aca="false">IF(Pay_Num&lt;&gt;"",Total_Pay-Int,"")</f>
        <v/>
      </c>
      <c r="H196" s="36" t="str">
        <f aca="false">IF(Pay_Num&lt;&gt;"",Beg_Bal*Interest_Rate_17/Num_Pmt_Per_Year,"")</f>
        <v/>
      </c>
      <c r="I196" s="36" t="e">
        <f aca="false">IF(AND(Pay_Num&lt;&gt;"",Sched_Pay+Extra_Pay&lt;Beg_Bal),Beg_Bal-Princ,IF(Pay_Num&lt;&gt;"",0,""))</f>
        <v>#VALUE!</v>
      </c>
      <c r="J196" s="29"/>
      <c r="K196" s="29"/>
    </row>
    <row r="197" customFormat="false" ht="12.75" hidden="false" customHeight="false" outlineLevel="0" collapsed="false">
      <c r="A197" s="32" t="str">
        <f aca="false">IF(Values_Entered_17,A196+1,"")</f>
        <v/>
      </c>
      <c r="B197" s="33" t="str">
        <f aca="false">IF(Pay_Num&lt;&gt;"",DATE(YEAR(Loan_Start_17),MONTH(Loan_Start_17)+(Pay_Num)*12/Num_Pmt_Per_Year,DAY(Loan_Start_17)),"")</f>
        <v/>
      </c>
      <c r="C197" s="36" t="str">
        <f aca="false">IF(Pay_Num&lt;&gt;"",I196,"")</f>
        <v/>
      </c>
      <c r="D197" s="36" t="str">
        <f aca="false">IF(Pay_Num&lt;&gt;"",Scheduled_Monthly_Payment,"")</f>
        <v/>
      </c>
      <c r="E197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197" s="36" t="e">
        <f aca="false">IF(AND(Pay_Num&lt;&gt;"",Sched_Pay+Extra_Pay&lt;Beg_Bal),Sched_Pay+Extra_Pay,IF(Pay_Num&lt;&gt;"",Beg_Bal,""))</f>
        <v>#VALUE!</v>
      </c>
      <c r="G197" s="36" t="str">
        <f aca="false">IF(Pay_Num&lt;&gt;"",Total_Pay-Int,"")</f>
        <v/>
      </c>
      <c r="H197" s="36" t="str">
        <f aca="false">IF(Pay_Num&lt;&gt;"",Beg_Bal*Interest_Rate_17/Num_Pmt_Per_Year,"")</f>
        <v/>
      </c>
      <c r="I197" s="36" t="e">
        <f aca="false">IF(AND(Pay_Num&lt;&gt;"",Sched_Pay+Extra_Pay&lt;Beg_Bal),Beg_Bal-Princ,IF(Pay_Num&lt;&gt;"",0,""))</f>
        <v>#VALUE!</v>
      </c>
      <c r="J197" s="29"/>
      <c r="K197" s="29"/>
    </row>
    <row r="198" customFormat="false" ht="12.75" hidden="false" customHeight="false" outlineLevel="0" collapsed="false">
      <c r="A198" s="32" t="str">
        <f aca="false">IF(Values_Entered_17,A197+1,"")</f>
        <v/>
      </c>
      <c r="B198" s="33" t="str">
        <f aca="false">IF(Pay_Num&lt;&gt;"",DATE(YEAR(Loan_Start_17),MONTH(Loan_Start_17)+(Pay_Num)*12/Num_Pmt_Per_Year,DAY(Loan_Start_17)),"")</f>
        <v/>
      </c>
      <c r="C198" s="36" t="str">
        <f aca="false">IF(Pay_Num&lt;&gt;"",I197,"")</f>
        <v/>
      </c>
      <c r="D198" s="36" t="str">
        <f aca="false">IF(Pay_Num&lt;&gt;"",Scheduled_Monthly_Payment,"")</f>
        <v/>
      </c>
      <c r="E198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198" s="36" t="e">
        <f aca="false">IF(AND(Pay_Num&lt;&gt;"",Sched_Pay+Extra_Pay&lt;Beg_Bal),Sched_Pay+Extra_Pay,IF(Pay_Num&lt;&gt;"",Beg_Bal,""))</f>
        <v>#VALUE!</v>
      </c>
      <c r="G198" s="36" t="str">
        <f aca="false">IF(Pay_Num&lt;&gt;"",Total_Pay-Int,"")</f>
        <v/>
      </c>
      <c r="H198" s="36" t="str">
        <f aca="false">IF(Pay_Num&lt;&gt;"",Beg_Bal*Interest_Rate_17/Num_Pmt_Per_Year,"")</f>
        <v/>
      </c>
      <c r="I198" s="36" t="e">
        <f aca="false">IF(AND(Pay_Num&lt;&gt;"",Sched_Pay+Extra_Pay&lt;Beg_Bal),Beg_Bal-Princ,IF(Pay_Num&lt;&gt;"",0,""))</f>
        <v>#VALUE!</v>
      </c>
      <c r="J198" s="29"/>
      <c r="K198" s="29"/>
    </row>
    <row r="199" customFormat="false" ht="12.75" hidden="false" customHeight="false" outlineLevel="0" collapsed="false">
      <c r="A199" s="32" t="str">
        <f aca="false">IF(Values_Entered_17,A198+1,"")</f>
        <v/>
      </c>
      <c r="B199" s="33" t="str">
        <f aca="false">IF(Pay_Num&lt;&gt;"",DATE(YEAR(Loan_Start_17),MONTH(Loan_Start_17)+(Pay_Num)*12/Num_Pmt_Per_Year,DAY(Loan_Start_17)),"")</f>
        <v/>
      </c>
      <c r="C199" s="36" t="str">
        <f aca="false">IF(Pay_Num&lt;&gt;"",I198,"")</f>
        <v/>
      </c>
      <c r="D199" s="36" t="str">
        <f aca="false">IF(Pay_Num&lt;&gt;"",Scheduled_Monthly_Payment,"")</f>
        <v/>
      </c>
      <c r="E199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199" s="36" t="e">
        <f aca="false">IF(AND(Pay_Num&lt;&gt;"",Sched_Pay+Extra_Pay&lt;Beg_Bal),Sched_Pay+Extra_Pay,IF(Pay_Num&lt;&gt;"",Beg_Bal,""))</f>
        <v>#VALUE!</v>
      </c>
      <c r="G199" s="36" t="str">
        <f aca="false">IF(Pay_Num&lt;&gt;"",Total_Pay-Int,"")</f>
        <v/>
      </c>
      <c r="H199" s="36" t="str">
        <f aca="false">IF(Pay_Num&lt;&gt;"",Beg_Bal*Interest_Rate_17/Num_Pmt_Per_Year,"")</f>
        <v/>
      </c>
      <c r="I199" s="36" t="e">
        <f aca="false">IF(AND(Pay_Num&lt;&gt;"",Sched_Pay+Extra_Pay&lt;Beg_Bal),Beg_Bal-Princ,IF(Pay_Num&lt;&gt;"",0,""))</f>
        <v>#VALUE!</v>
      </c>
      <c r="J199" s="29"/>
      <c r="K199" s="29"/>
    </row>
    <row r="200" customFormat="false" ht="12.75" hidden="false" customHeight="false" outlineLevel="0" collapsed="false">
      <c r="A200" s="32" t="str">
        <f aca="false">IF(Values_Entered_17,A199+1,"")</f>
        <v/>
      </c>
      <c r="B200" s="33" t="str">
        <f aca="false">IF(Pay_Num&lt;&gt;"",DATE(YEAR(Loan_Start_17),MONTH(Loan_Start_17)+(Pay_Num)*12/Num_Pmt_Per_Year,DAY(Loan_Start_17)),"")</f>
        <v/>
      </c>
      <c r="C200" s="36" t="str">
        <f aca="false">IF(Pay_Num&lt;&gt;"",I199,"")</f>
        <v/>
      </c>
      <c r="D200" s="36" t="str">
        <f aca="false">IF(Pay_Num&lt;&gt;"",Scheduled_Monthly_Payment,"")</f>
        <v/>
      </c>
      <c r="E200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00" s="36" t="e">
        <f aca="false">IF(AND(Pay_Num&lt;&gt;"",Sched_Pay+Extra_Pay&lt;Beg_Bal),Sched_Pay+Extra_Pay,IF(Pay_Num&lt;&gt;"",Beg_Bal,""))</f>
        <v>#VALUE!</v>
      </c>
      <c r="G200" s="36" t="str">
        <f aca="false">IF(Pay_Num&lt;&gt;"",Total_Pay-Int,"")</f>
        <v/>
      </c>
      <c r="H200" s="36" t="str">
        <f aca="false">IF(Pay_Num&lt;&gt;"",Beg_Bal*Interest_Rate_17/Num_Pmt_Per_Year,"")</f>
        <v/>
      </c>
      <c r="I200" s="36" t="e">
        <f aca="false">IF(AND(Pay_Num&lt;&gt;"",Sched_Pay+Extra_Pay&lt;Beg_Bal),Beg_Bal-Princ,IF(Pay_Num&lt;&gt;"",0,""))</f>
        <v>#VALUE!</v>
      </c>
      <c r="J200" s="29"/>
      <c r="K200" s="29"/>
    </row>
    <row r="201" customFormat="false" ht="12.75" hidden="false" customHeight="false" outlineLevel="0" collapsed="false">
      <c r="A201" s="32" t="str">
        <f aca="false">IF(Values_Entered_17,A200+1,"")</f>
        <v/>
      </c>
      <c r="B201" s="33" t="str">
        <f aca="false">IF(Pay_Num&lt;&gt;"",DATE(YEAR(Loan_Start_17),MONTH(Loan_Start_17)+(Pay_Num)*12/Num_Pmt_Per_Year,DAY(Loan_Start_17)),"")</f>
        <v/>
      </c>
      <c r="C201" s="36" t="str">
        <f aca="false">IF(Pay_Num&lt;&gt;"",I200,"")</f>
        <v/>
      </c>
      <c r="D201" s="36" t="str">
        <f aca="false">IF(Pay_Num&lt;&gt;"",Scheduled_Monthly_Payment,"")</f>
        <v/>
      </c>
      <c r="E201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01" s="36" t="e">
        <f aca="false">IF(AND(Pay_Num&lt;&gt;"",Sched_Pay+Extra_Pay&lt;Beg_Bal),Sched_Pay+Extra_Pay,IF(Pay_Num&lt;&gt;"",Beg_Bal,""))</f>
        <v>#VALUE!</v>
      </c>
      <c r="G201" s="36" t="str">
        <f aca="false">IF(Pay_Num&lt;&gt;"",Total_Pay-Int,"")</f>
        <v/>
      </c>
      <c r="H201" s="36" t="str">
        <f aca="false">IF(Pay_Num&lt;&gt;"",Beg_Bal*Interest_Rate_17/Num_Pmt_Per_Year,"")</f>
        <v/>
      </c>
      <c r="I201" s="36" t="e">
        <f aca="false">IF(AND(Pay_Num&lt;&gt;"",Sched_Pay+Extra_Pay&lt;Beg_Bal),Beg_Bal-Princ,IF(Pay_Num&lt;&gt;"",0,""))</f>
        <v>#VALUE!</v>
      </c>
      <c r="J201" s="29"/>
      <c r="K201" s="29"/>
    </row>
    <row r="202" customFormat="false" ht="12.75" hidden="false" customHeight="false" outlineLevel="0" collapsed="false">
      <c r="A202" s="32" t="str">
        <f aca="false">IF(Values_Entered_17,A201+1,"")</f>
        <v/>
      </c>
      <c r="B202" s="33" t="str">
        <f aca="false">IF(Pay_Num&lt;&gt;"",DATE(YEAR(Loan_Start_17),MONTH(Loan_Start_17)+(Pay_Num)*12/Num_Pmt_Per_Year,DAY(Loan_Start_17)),"")</f>
        <v/>
      </c>
      <c r="C202" s="36" t="str">
        <f aca="false">IF(Pay_Num&lt;&gt;"",I201,"")</f>
        <v/>
      </c>
      <c r="D202" s="36" t="str">
        <f aca="false">IF(Pay_Num&lt;&gt;"",Scheduled_Monthly_Payment,"")</f>
        <v/>
      </c>
      <c r="E202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02" s="36" t="e">
        <f aca="false">IF(AND(Pay_Num&lt;&gt;"",Sched_Pay+Extra_Pay&lt;Beg_Bal),Sched_Pay+Extra_Pay,IF(Pay_Num&lt;&gt;"",Beg_Bal,""))</f>
        <v>#VALUE!</v>
      </c>
      <c r="G202" s="36" t="str">
        <f aca="false">IF(Pay_Num&lt;&gt;"",Total_Pay-Int,"")</f>
        <v/>
      </c>
      <c r="H202" s="36" t="str">
        <f aca="false">IF(Pay_Num&lt;&gt;"",Beg_Bal*Interest_Rate_17/Num_Pmt_Per_Year,"")</f>
        <v/>
      </c>
      <c r="I202" s="36" t="e">
        <f aca="false">IF(AND(Pay_Num&lt;&gt;"",Sched_Pay+Extra_Pay&lt;Beg_Bal),Beg_Bal-Princ,IF(Pay_Num&lt;&gt;"",0,""))</f>
        <v>#VALUE!</v>
      </c>
      <c r="J202" s="29"/>
      <c r="K202" s="29"/>
    </row>
    <row r="203" customFormat="false" ht="12.75" hidden="false" customHeight="false" outlineLevel="0" collapsed="false">
      <c r="A203" s="32" t="str">
        <f aca="false">IF(Values_Entered_17,A202+1,"")</f>
        <v/>
      </c>
      <c r="B203" s="33" t="str">
        <f aca="false">IF(Pay_Num&lt;&gt;"",DATE(YEAR(Loan_Start_17),MONTH(Loan_Start_17)+(Pay_Num)*12/Num_Pmt_Per_Year,DAY(Loan_Start_17)),"")</f>
        <v/>
      </c>
      <c r="C203" s="36" t="str">
        <f aca="false">IF(Pay_Num&lt;&gt;"",I202,"")</f>
        <v/>
      </c>
      <c r="D203" s="36" t="str">
        <f aca="false">IF(Pay_Num&lt;&gt;"",Scheduled_Monthly_Payment,"")</f>
        <v/>
      </c>
      <c r="E203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03" s="36" t="e">
        <f aca="false">IF(AND(Pay_Num&lt;&gt;"",Sched_Pay+Extra_Pay&lt;Beg_Bal),Sched_Pay+Extra_Pay,IF(Pay_Num&lt;&gt;"",Beg_Bal,""))</f>
        <v>#VALUE!</v>
      </c>
      <c r="G203" s="36" t="str">
        <f aca="false">IF(Pay_Num&lt;&gt;"",Total_Pay-Int,"")</f>
        <v/>
      </c>
      <c r="H203" s="36" t="str">
        <f aca="false">IF(Pay_Num&lt;&gt;"",Beg_Bal*Interest_Rate_17/Num_Pmt_Per_Year,"")</f>
        <v/>
      </c>
      <c r="I203" s="36" t="e">
        <f aca="false">IF(AND(Pay_Num&lt;&gt;"",Sched_Pay+Extra_Pay&lt;Beg_Bal),Beg_Bal-Princ,IF(Pay_Num&lt;&gt;"",0,""))</f>
        <v>#VALUE!</v>
      </c>
      <c r="J203" s="29"/>
      <c r="K203" s="29"/>
    </row>
    <row r="204" customFormat="false" ht="12.75" hidden="false" customHeight="false" outlineLevel="0" collapsed="false">
      <c r="A204" s="32" t="str">
        <f aca="false">IF(Values_Entered_17,A203+1,"")</f>
        <v/>
      </c>
      <c r="B204" s="33" t="str">
        <f aca="false">IF(Pay_Num&lt;&gt;"",DATE(YEAR(Loan_Start_17),MONTH(Loan_Start_17)+(Pay_Num)*12/Num_Pmt_Per_Year,DAY(Loan_Start_17)),"")</f>
        <v/>
      </c>
      <c r="C204" s="36" t="str">
        <f aca="false">IF(Pay_Num&lt;&gt;"",I203,"")</f>
        <v/>
      </c>
      <c r="D204" s="36" t="str">
        <f aca="false">IF(Pay_Num&lt;&gt;"",Scheduled_Monthly_Payment,"")</f>
        <v/>
      </c>
      <c r="E204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04" s="36" t="e">
        <f aca="false">IF(AND(Pay_Num&lt;&gt;"",Sched_Pay+Extra_Pay&lt;Beg_Bal),Sched_Pay+Extra_Pay,IF(Pay_Num&lt;&gt;"",Beg_Bal,""))</f>
        <v>#VALUE!</v>
      </c>
      <c r="G204" s="36" t="str">
        <f aca="false">IF(Pay_Num&lt;&gt;"",Total_Pay-Int,"")</f>
        <v/>
      </c>
      <c r="H204" s="36" t="str">
        <f aca="false">IF(Pay_Num&lt;&gt;"",Beg_Bal*Interest_Rate_17/Num_Pmt_Per_Year,"")</f>
        <v/>
      </c>
      <c r="I204" s="36" t="e">
        <f aca="false">IF(AND(Pay_Num&lt;&gt;"",Sched_Pay+Extra_Pay&lt;Beg_Bal),Beg_Bal-Princ,IF(Pay_Num&lt;&gt;"",0,""))</f>
        <v>#VALUE!</v>
      </c>
      <c r="J204" s="29"/>
      <c r="K204" s="29"/>
    </row>
    <row r="205" customFormat="false" ht="12.75" hidden="false" customHeight="false" outlineLevel="0" collapsed="false">
      <c r="A205" s="32" t="str">
        <f aca="false">IF(Values_Entered_17,A204+1,"")</f>
        <v/>
      </c>
      <c r="B205" s="33" t="str">
        <f aca="false">IF(Pay_Num&lt;&gt;"",DATE(YEAR(Loan_Start_17),MONTH(Loan_Start_17)+(Pay_Num)*12/Num_Pmt_Per_Year,DAY(Loan_Start_17)),"")</f>
        <v/>
      </c>
      <c r="C205" s="36" t="str">
        <f aca="false">IF(Pay_Num&lt;&gt;"",I204,"")</f>
        <v/>
      </c>
      <c r="D205" s="36" t="str">
        <f aca="false">IF(Pay_Num&lt;&gt;"",Scheduled_Monthly_Payment,"")</f>
        <v/>
      </c>
      <c r="E205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05" s="36" t="e">
        <f aca="false">IF(AND(Pay_Num&lt;&gt;"",Sched_Pay+Extra_Pay&lt;Beg_Bal),Sched_Pay+Extra_Pay,IF(Pay_Num&lt;&gt;"",Beg_Bal,""))</f>
        <v>#VALUE!</v>
      </c>
      <c r="G205" s="36" t="str">
        <f aca="false">IF(Pay_Num&lt;&gt;"",Total_Pay-Int,"")</f>
        <v/>
      </c>
      <c r="H205" s="36" t="str">
        <f aca="false">IF(Pay_Num&lt;&gt;"",Beg_Bal*Interest_Rate_17/Num_Pmt_Per_Year,"")</f>
        <v/>
      </c>
      <c r="I205" s="36" t="e">
        <f aca="false">IF(AND(Pay_Num&lt;&gt;"",Sched_Pay+Extra_Pay&lt;Beg_Bal),Beg_Bal-Princ,IF(Pay_Num&lt;&gt;"",0,""))</f>
        <v>#VALUE!</v>
      </c>
      <c r="J205" s="29"/>
      <c r="K205" s="29"/>
    </row>
    <row r="206" customFormat="false" ht="12.75" hidden="false" customHeight="false" outlineLevel="0" collapsed="false">
      <c r="A206" s="32" t="str">
        <f aca="false">IF(Values_Entered_17,A205+1,"")</f>
        <v/>
      </c>
      <c r="B206" s="33" t="str">
        <f aca="false">IF(Pay_Num&lt;&gt;"",DATE(YEAR(Loan_Start_17),MONTH(Loan_Start_17)+(Pay_Num)*12/Num_Pmt_Per_Year,DAY(Loan_Start_17)),"")</f>
        <v/>
      </c>
      <c r="C206" s="36" t="str">
        <f aca="false">IF(Pay_Num&lt;&gt;"",I205,"")</f>
        <v/>
      </c>
      <c r="D206" s="36" t="str">
        <f aca="false">IF(Pay_Num&lt;&gt;"",Scheduled_Monthly_Payment,"")</f>
        <v/>
      </c>
      <c r="E206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06" s="36" t="e">
        <f aca="false">IF(AND(Pay_Num&lt;&gt;"",Sched_Pay+Extra_Pay&lt;Beg_Bal),Sched_Pay+Extra_Pay,IF(Pay_Num&lt;&gt;"",Beg_Bal,""))</f>
        <v>#VALUE!</v>
      </c>
      <c r="G206" s="36" t="str">
        <f aca="false">IF(Pay_Num&lt;&gt;"",Total_Pay-Int,"")</f>
        <v/>
      </c>
      <c r="H206" s="36" t="str">
        <f aca="false">IF(Pay_Num&lt;&gt;"",Beg_Bal*Interest_Rate_17/Num_Pmt_Per_Year,"")</f>
        <v/>
      </c>
      <c r="I206" s="36" t="e">
        <f aca="false">IF(AND(Pay_Num&lt;&gt;"",Sched_Pay+Extra_Pay&lt;Beg_Bal),Beg_Bal-Princ,IF(Pay_Num&lt;&gt;"",0,""))</f>
        <v>#VALUE!</v>
      </c>
      <c r="J206" s="29"/>
      <c r="K206" s="29"/>
    </row>
    <row r="207" customFormat="false" ht="12.75" hidden="false" customHeight="false" outlineLevel="0" collapsed="false">
      <c r="A207" s="32" t="str">
        <f aca="false">IF(Values_Entered_17,A206+1,"")</f>
        <v/>
      </c>
      <c r="B207" s="33" t="str">
        <f aca="false">IF(Pay_Num&lt;&gt;"",DATE(YEAR(Loan_Start_17),MONTH(Loan_Start_17)+(Pay_Num)*12/Num_Pmt_Per_Year,DAY(Loan_Start_17)),"")</f>
        <v/>
      </c>
      <c r="C207" s="36" t="str">
        <f aca="false">IF(Pay_Num&lt;&gt;"",I206,"")</f>
        <v/>
      </c>
      <c r="D207" s="36" t="str">
        <f aca="false">IF(Pay_Num&lt;&gt;"",Scheduled_Monthly_Payment,"")</f>
        <v/>
      </c>
      <c r="E207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07" s="36" t="e">
        <f aca="false">IF(AND(Pay_Num&lt;&gt;"",Sched_Pay+Extra_Pay&lt;Beg_Bal),Sched_Pay+Extra_Pay,IF(Pay_Num&lt;&gt;"",Beg_Bal,""))</f>
        <v>#VALUE!</v>
      </c>
      <c r="G207" s="36" t="str">
        <f aca="false">IF(Pay_Num&lt;&gt;"",Total_Pay-Int,"")</f>
        <v/>
      </c>
      <c r="H207" s="36" t="str">
        <f aca="false">IF(Pay_Num&lt;&gt;"",Beg_Bal*Interest_Rate_17/Num_Pmt_Per_Year,"")</f>
        <v/>
      </c>
      <c r="I207" s="36" t="e">
        <f aca="false">IF(AND(Pay_Num&lt;&gt;"",Sched_Pay+Extra_Pay&lt;Beg_Bal),Beg_Bal-Princ,IF(Pay_Num&lt;&gt;"",0,""))</f>
        <v>#VALUE!</v>
      </c>
      <c r="J207" s="29"/>
      <c r="K207" s="29"/>
    </row>
    <row r="208" customFormat="false" ht="12.75" hidden="false" customHeight="false" outlineLevel="0" collapsed="false">
      <c r="A208" s="32" t="str">
        <f aca="false">IF(Values_Entered_17,A207+1,"")</f>
        <v/>
      </c>
      <c r="B208" s="33" t="str">
        <f aca="false">IF(Pay_Num&lt;&gt;"",DATE(YEAR(Loan_Start_17),MONTH(Loan_Start_17)+(Pay_Num)*12/Num_Pmt_Per_Year,DAY(Loan_Start_17)),"")</f>
        <v/>
      </c>
      <c r="C208" s="36" t="str">
        <f aca="false">IF(Pay_Num&lt;&gt;"",I207,"")</f>
        <v/>
      </c>
      <c r="D208" s="36" t="str">
        <f aca="false">IF(Pay_Num&lt;&gt;"",Scheduled_Monthly_Payment,"")</f>
        <v/>
      </c>
      <c r="E208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08" s="36" t="e">
        <f aca="false">IF(AND(Pay_Num&lt;&gt;"",Sched_Pay+Extra_Pay&lt;Beg_Bal),Sched_Pay+Extra_Pay,IF(Pay_Num&lt;&gt;"",Beg_Bal,""))</f>
        <v>#VALUE!</v>
      </c>
      <c r="G208" s="36" t="str">
        <f aca="false">IF(Pay_Num&lt;&gt;"",Total_Pay-Int,"")</f>
        <v/>
      </c>
      <c r="H208" s="36" t="str">
        <f aca="false">IF(Pay_Num&lt;&gt;"",Beg_Bal*Interest_Rate_17/Num_Pmt_Per_Year,"")</f>
        <v/>
      </c>
      <c r="I208" s="36" t="e">
        <f aca="false">IF(AND(Pay_Num&lt;&gt;"",Sched_Pay+Extra_Pay&lt;Beg_Bal),Beg_Bal-Princ,IF(Pay_Num&lt;&gt;"",0,""))</f>
        <v>#VALUE!</v>
      </c>
      <c r="J208" s="29"/>
      <c r="K208" s="29"/>
    </row>
    <row r="209" customFormat="false" ht="12.75" hidden="false" customHeight="false" outlineLevel="0" collapsed="false">
      <c r="A209" s="32" t="str">
        <f aca="false">IF(Values_Entered_17,A208+1,"")</f>
        <v/>
      </c>
      <c r="B209" s="33" t="str">
        <f aca="false">IF(Pay_Num&lt;&gt;"",DATE(YEAR(Loan_Start_17),MONTH(Loan_Start_17)+(Pay_Num)*12/Num_Pmt_Per_Year,DAY(Loan_Start_17)),"")</f>
        <v/>
      </c>
      <c r="C209" s="36" t="str">
        <f aca="false">IF(Pay_Num&lt;&gt;"",I208,"")</f>
        <v/>
      </c>
      <c r="D209" s="36" t="str">
        <f aca="false">IF(Pay_Num&lt;&gt;"",Scheduled_Monthly_Payment,"")</f>
        <v/>
      </c>
      <c r="E209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09" s="36" t="e">
        <f aca="false">IF(AND(Pay_Num&lt;&gt;"",Sched_Pay+Extra_Pay&lt;Beg_Bal),Sched_Pay+Extra_Pay,IF(Pay_Num&lt;&gt;"",Beg_Bal,""))</f>
        <v>#VALUE!</v>
      </c>
      <c r="G209" s="36" t="str">
        <f aca="false">IF(Pay_Num&lt;&gt;"",Total_Pay-Int,"")</f>
        <v/>
      </c>
      <c r="H209" s="36" t="str">
        <f aca="false">IF(Pay_Num&lt;&gt;"",Beg_Bal*Interest_Rate_17/Num_Pmt_Per_Year,"")</f>
        <v/>
      </c>
      <c r="I209" s="36" t="e">
        <f aca="false">IF(AND(Pay_Num&lt;&gt;"",Sched_Pay+Extra_Pay&lt;Beg_Bal),Beg_Bal-Princ,IF(Pay_Num&lt;&gt;"",0,""))</f>
        <v>#VALUE!</v>
      </c>
      <c r="J209" s="29"/>
      <c r="K209" s="29"/>
    </row>
    <row r="210" customFormat="false" ht="12.75" hidden="false" customHeight="false" outlineLevel="0" collapsed="false">
      <c r="A210" s="32" t="str">
        <f aca="false">IF(Values_Entered_17,A209+1,"")</f>
        <v/>
      </c>
      <c r="B210" s="33" t="str">
        <f aca="false">IF(Pay_Num&lt;&gt;"",DATE(YEAR(Loan_Start_17),MONTH(Loan_Start_17)+(Pay_Num)*12/Num_Pmt_Per_Year,DAY(Loan_Start_17)),"")</f>
        <v/>
      </c>
      <c r="C210" s="36" t="str">
        <f aca="false">IF(Pay_Num&lt;&gt;"",I209,"")</f>
        <v/>
      </c>
      <c r="D210" s="36" t="str">
        <f aca="false">IF(Pay_Num&lt;&gt;"",Scheduled_Monthly_Payment,"")</f>
        <v/>
      </c>
      <c r="E210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10" s="36" t="e">
        <f aca="false">IF(AND(Pay_Num&lt;&gt;"",Sched_Pay+Extra_Pay&lt;Beg_Bal),Sched_Pay+Extra_Pay,IF(Pay_Num&lt;&gt;"",Beg_Bal,""))</f>
        <v>#VALUE!</v>
      </c>
      <c r="G210" s="36" t="str">
        <f aca="false">IF(Pay_Num&lt;&gt;"",Total_Pay-Int,"")</f>
        <v/>
      </c>
      <c r="H210" s="36" t="str">
        <f aca="false">IF(Pay_Num&lt;&gt;"",Beg_Bal*Interest_Rate_17/Num_Pmt_Per_Year,"")</f>
        <v/>
      </c>
      <c r="I210" s="36" t="e">
        <f aca="false">IF(AND(Pay_Num&lt;&gt;"",Sched_Pay+Extra_Pay&lt;Beg_Bal),Beg_Bal-Princ,IF(Pay_Num&lt;&gt;"",0,""))</f>
        <v>#VALUE!</v>
      </c>
      <c r="J210" s="29"/>
      <c r="K210" s="29"/>
    </row>
    <row r="211" customFormat="false" ht="12.75" hidden="false" customHeight="false" outlineLevel="0" collapsed="false">
      <c r="A211" s="32" t="str">
        <f aca="false">IF(Values_Entered_17,A210+1,"")</f>
        <v/>
      </c>
      <c r="B211" s="33" t="str">
        <f aca="false">IF(Pay_Num&lt;&gt;"",DATE(YEAR(Loan_Start_17),MONTH(Loan_Start_17)+(Pay_Num)*12/Num_Pmt_Per_Year,DAY(Loan_Start_17)),"")</f>
        <v/>
      </c>
      <c r="C211" s="36" t="str">
        <f aca="false">IF(Pay_Num&lt;&gt;"",I210,"")</f>
        <v/>
      </c>
      <c r="D211" s="36" t="str">
        <f aca="false">IF(Pay_Num&lt;&gt;"",Scheduled_Monthly_Payment,"")</f>
        <v/>
      </c>
      <c r="E211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11" s="36" t="e">
        <f aca="false">IF(AND(Pay_Num&lt;&gt;"",Sched_Pay+Extra_Pay&lt;Beg_Bal),Sched_Pay+Extra_Pay,IF(Pay_Num&lt;&gt;"",Beg_Bal,""))</f>
        <v>#VALUE!</v>
      </c>
      <c r="G211" s="36" t="str">
        <f aca="false">IF(Pay_Num&lt;&gt;"",Total_Pay-Int,"")</f>
        <v/>
      </c>
      <c r="H211" s="36" t="str">
        <f aca="false">IF(Pay_Num&lt;&gt;"",Beg_Bal*Interest_Rate_17/Num_Pmt_Per_Year,"")</f>
        <v/>
      </c>
      <c r="I211" s="36" t="e">
        <f aca="false">IF(AND(Pay_Num&lt;&gt;"",Sched_Pay+Extra_Pay&lt;Beg_Bal),Beg_Bal-Princ,IF(Pay_Num&lt;&gt;"",0,""))</f>
        <v>#VALUE!</v>
      </c>
      <c r="J211" s="29"/>
      <c r="K211" s="29"/>
    </row>
    <row r="212" customFormat="false" ht="12.75" hidden="false" customHeight="false" outlineLevel="0" collapsed="false">
      <c r="A212" s="32" t="str">
        <f aca="false">IF(Values_Entered_17,A211+1,"")</f>
        <v/>
      </c>
      <c r="B212" s="33" t="str">
        <f aca="false">IF(Pay_Num&lt;&gt;"",DATE(YEAR(Loan_Start_17),MONTH(Loan_Start_17)+(Pay_Num)*12/Num_Pmt_Per_Year,DAY(Loan_Start_17)),"")</f>
        <v/>
      </c>
      <c r="C212" s="36" t="str">
        <f aca="false">IF(Pay_Num&lt;&gt;"",I211,"")</f>
        <v/>
      </c>
      <c r="D212" s="36" t="str">
        <f aca="false">IF(Pay_Num&lt;&gt;"",Scheduled_Monthly_Payment,"")</f>
        <v/>
      </c>
      <c r="E212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12" s="36" t="e">
        <f aca="false">IF(AND(Pay_Num&lt;&gt;"",Sched_Pay+Extra_Pay&lt;Beg_Bal),Sched_Pay+Extra_Pay,IF(Pay_Num&lt;&gt;"",Beg_Bal,""))</f>
        <v>#VALUE!</v>
      </c>
      <c r="G212" s="36" t="str">
        <f aca="false">IF(Pay_Num&lt;&gt;"",Total_Pay-Int,"")</f>
        <v/>
      </c>
      <c r="H212" s="36" t="str">
        <f aca="false">IF(Pay_Num&lt;&gt;"",Beg_Bal*Interest_Rate_17/Num_Pmt_Per_Year,"")</f>
        <v/>
      </c>
      <c r="I212" s="36" t="e">
        <f aca="false">IF(AND(Pay_Num&lt;&gt;"",Sched_Pay+Extra_Pay&lt;Beg_Bal),Beg_Bal-Princ,IF(Pay_Num&lt;&gt;"",0,""))</f>
        <v>#VALUE!</v>
      </c>
      <c r="J212" s="29"/>
      <c r="K212" s="29"/>
    </row>
    <row r="213" customFormat="false" ht="12.75" hidden="false" customHeight="false" outlineLevel="0" collapsed="false">
      <c r="A213" s="32" t="str">
        <f aca="false">IF(Values_Entered_17,A212+1,"")</f>
        <v/>
      </c>
      <c r="B213" s="33" t="str">
        <f aca="false">IF(Pay_Num&lt;&gt;"",DATE(YEAR(Loan_Start_17),MONTH(Loan_Start_17)+(Pay_Num)*12/Num_Pmt_Per_Year,DAY(Loan_Start_17)),"")</f>
        <v/>
      </c>
      <c r="C213" s="36" t="str">
        <f aca="false">IF(Pay_Num&lt;&gt;"",I212,"")</f>
        <v/>
      </c>
      <c r="D213" s="36" t="str">
        <f aca="false">IF(Pay_Num&lt;&gt;"",Scheduled_Monthly_Payment,"")</f>
        <v/>
      </c>
      <c r="E213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13" s="36" t="e">
        <f aca="false">IF(AND(Pay_Num&lt;&gt;"",Sched_Pay+Extra_Pay&lt;Beg_Bal),Sched_Pay+Extra_Pay,IF(Pay_Num&lt;&gt;"",Beg_Bal,""))</f>
        <v>#VALUE!</v>
      </c>
      <c r="G213" s="36" t="str">
        <f aca="false">IF(Pay_Num&lt;&gt;"",Total_Pay-Int,"")</f>
        <v/>
      </c>
      <c r="H213" s="36" t="str">
        <f aca="false">IF(Pay_Num&lt;&gt;"",Beg_Bal*Interest_Rate_17/Num_Pmt_Per_Year,"")</f>
        <v/>
      </c>
      <c r="I213" s="36" t="e">
        <f aca="false">IF(AND(Pay_Num&lt;&gt;"",Sched_Pay+Extra_Pay&lt;Beg_Bal),Beg_Bal-Princ,IF(Pay_Num&lt;&gt;"",0,""))</f>
        <v>#VALUE!</v>
      </c>
      <c r="J213" s="29"/>
      <c r="K213" s="29"/>
    </row>
    <row r="214" customFormat="false" ht="12.75" hidden="false" customHeight="false" outlineLevel="0" collapsed="false">
      <c r="A214" s="32" t="str">
        <f aca="false">IF(Values_Entered_17,A213+1,"")</f>
        <v/>
      </c>
      <c r="B214" s="33" t="str">
        <f aca="false">IF(Pay_Num&lt;&gt;"",DATE(YEAR(Loan_Start_17),MONTH(Loan_Start_17)+(Pay_Num)*12/Num_Pmt_Per_Year,DAY(Loan_Start_17)),"")</f>
        <v/>
      </c>
      <c r="C214" s="36" t="str">
        <f aca="false">IF(Pay_Num&lt;&gt;"",I213,"")</f>
        <v/>
      </c>
      <c r="D214" s="36" t="str">
        <f aca="false">IF(Pay_Num&lt;&gt;"",Scheduled_Monthly_Payment,"")</f>
        <v/>
      </c>
      <c r="E214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14" s="36" t="e">
        <f aca="false">IF(AND(Pay_Num&lt;&gt;"",Sched_Pay+Extra_Pay&lt;Beg_Bal),Sched_Pay+Extra_Pay,IF(Pay_Num&lt;&gt;"",Beg_Bal,""))</f>
        <v>#VALUE!</v>
      </c>
      <c r="G214" s="36" t="str">
        <f aca="false">IF(Pay_Num&lt;&gt;"",Total_Pay-Int,"")</f>
        <v/>
      </c>
      <c r="H214" s="36" t="str">
        <f aca="false">IF(Pay_Num&lt;&gt;"",Beg_Bal*Interest_Rate_17/Num_Pmt_Per_Year,"")</f>
        <v/>
      </c>
      <c r="I214" s="36" t="e">
        <f aca="false">IF(AND(Pay_Num&lt;&gt;"",Sched_Pay+Extra_Pay&lt;Beg_Bal),Beg_Bal-Princ,IF(Pay_Num&lt;&gt;"",0,""))</f>
        <v>#VALUE!</v>
      </c>
      <c r="J214" s="29"/>
      <c r="K214" s="29"/>
    </row>
    <row r="215" customFormat="false" ht="12.75" hidden="false" customHeight="false" outlineLevel="0" collapsed="false">
      <c r="A215" s="32" t="str">
        <f aca="false">IF(Values_Entered_17,A214+1,"")</f>
        <v/>
      </c>
      <c r="B215" s="33" t="str">
        <f aca="false">IF(Pay_Num&lt;&gt;"",DATE(YEAR(Loan_Start_17),MONTH(Loan_Start_17)+(Pay_Num)*12/Num_Pmt_Per_Year,DAY(Loan_Start_17)),"")</f>
        <v/>
      </c>
      <c r="C215" s="36" t="str">
        <f aca="false">IF(Pay_Num&lt;&gt;"",I214,"")</f>
        <v/>
      </c>
      <c r="D215" s="36" t="str">
        <f aca="false">IF(Pay_Num&lt;&gt;"",Scheduled_Monthly_Payment,"")</f>
        <v/>
      </c>
      <c r="E215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15" s="36" t="e">
        <f aca="false">IF(AND(Pay_Num&lt;&gt;"",Sched_Pay+Extra_Pay&lt;Beg_Bal),Sched_Pay+Extra_Pay,IF(Pay_Num&lt;&gt;"",Beg_Bal,""))</f>
        <v>#VALUE!</v>
      </c>
      <c r="G215" s="36" t="str">
        <f aca="false">IF(Pay_Num&lt;&gt;"",Total_Pay-Int,"")</f>
        <v/>
      </c>
      <c r="H215" s="36" t="str">
        <f aca="false">IF(Pay_Num&lt;&gt;"",Beg_Bal*Interest_Rate_17/Num_Pmt_Per_Year,"")</f>
        <v/>
      </c>
      <c r="I215" s="36" t="e">
        <f aca="false">IF(AND(Pay_Num&lt;&gt;"",Sched_Pay+Extra_Pay&lt;Beg_Bal),Beg_Bal-Princ,IF(Pay_Num&lt;&gt;"",0,""))</f>
        <v>#VALUE!</v>
      </c>
      <c r="J215" s="29"/>
      <c r="K215" s="29"/>
    </row>
    <row r="216" customFormat="false" ht="12.75" hidden="false" customHeight="false" outlineLevel="0" collapsed="false">
      <c r="A216" s="32" t="str">
        <f aca="false">IF(Values_Entered_17,A215+1,"")</f>
        <v/>
      </c>
      <c r="B216" s="33" t="str">
        <f aca="false">IF(Pay_Num&lt;&gt;"",DATE(YEAR(Loan_Start_17),MONTH(Loan_Start_17)+(Pay_Num)*12/Num_Pmt_Per_Year,DAY(Loan_Start_17)),"")</f>
        <v/>
      </c>
      <c r="C216" s="36" t="str">
        <f aca="false">IF(Pay_Num&lt;&gt;"",I215,"")</f>
        <v/>
      </c>
      <c r="D216" s="36" t="str">
        <f aca="false">IF(Pay_Num&lt;&gt;"",Scheduled_Monthly_Payment,"")</f>
        <v/>
      </c>
      <c r="E216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16" s="36" t="e">
        <f aca="false">IF(AND(Pay_Num&lt;&gt;"",Sched_Pay+Extra_Pay&lt;Beg_Bal),Sched_Pay+Extra_Pay,IF(Pay_Num&lt;&gt;"",Beg_Bal,""))</f>
        <v>#VALUE!</v>
      </c>
      <c r="G216" s="36" t="str">
        <f aca="false">IF(Pay_Num&lt;&gt;"",Total_Pay-Int,"")</f>
        <v/>
      </c>
      <c r="H216" s="36" t="str">
        <f aca="false">IF(Pay_Num&lt;&gt;"",Beg_Bal*Interest_Rate_17/Num_Pmt_Per_Year,"")</f>
        <v/>
      </c>
      <c r="I216" s="36" t="e">
        <f aca="false">IF(AND(Pay_Num&lt;&gt;"",Sched_Pay+Extra_Pay&lt;Beg_Bal),Beg_Bal-Princ,IF(Pay_Num&lt;&gt;"",0,""))</f>
        <v>#VALUE!</v>
      </c>
      <c r="J216" s="29"/>
      <c r="K216" s="29"/>
    </row>
    <row r="217" customFormat="false" ht="12.75" hidden="false" customHeight="false" outlineLevel="0" collapsed="false">
      <c r="A217" s="32" t="str">
        <f aca="false">IF(Values_Entered_17,A216+1,"")</f>
        <v/>
      </c>
      <c r="B217" s="33" t="str">
        <f aca="false">IF(Pay_Num&lt;&gt;"",DATE(YEAR(Loan_Start_17),MONTH(Loan_Start_17)+(Pay_Num)*12/Num_Pmt_Per_Year,DAY(Loan_Start_17)),"")</f>
        <v/>
      </c>
      <c r="C217" s="36" t="str">
        <f aca="false">IF(Pay_Num&lt;&gt;"",I216,"")</f>
        <v/>
      </c>
      <c r="D217" s="36" t="str">
        <f aca="false">IF(Pay_Num&lt;&gt;"",Scheduled_Monthly_Payment,"")</f>
        <v/>
      </c>
      <c r="E217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17" s="36" t="e">
        <f aca="false">IF(AND(Pay_Num&lt;&gt;"",Sched_Pay+Extra_Pay&lt;Beg_Bal),Sched_Pay+Extra_Pay,IF(Pay_Num&lt;&gt;"",Beg_Bal,""))</f>
        <v>#VALUE!</v>
      </c>
      <c r="G217" s="36" t="str">
        <f aca="false">IF(Pay_Num&lt;&gt;"",Total_Pay-Int,"")</f>
        <v/>
      </c>
      <c r="H217" s="36" t="str">
        <f aca="false">IF(Pay_Num&lt;&gt;"",Beg_Bal*Interest_Rate_17/Num_Pmt_Per_Year,"")</f>
        <v/>
      </c>
      <c r="I217" s="36" t="e">
        <f aca="false">IF(AND(Pay_Num&lt;&gt;"",Sched_Pay+Extra_Pay&lt;Beg_Bal),Beg_Bal-Princ,IF(Pay_Num&lt;&gt;"",0,""))</f>
        <v>#VALUE!</v>
      </c>
      <c r="J217" s="29"/>
      <c r="K217" s="29"/>
    </row>
    <row r="218" customFormat="false" ht="12.75" hidden="false" customHeight="false" outlineLevel="0" collapsed="false">
      <c r="A218" s="32" t="str">
        <f aca="false">IF(Values_Entered_17,A217+1,"")</f>
        <v/>
      </c>
      <c r="B218" s="33" t="str">
        <f aca="false">IF(Pay_Num&lt;&gt;"",DATE(YEAR(Loan_Start_17),MONTH(Loan_Start_17)+(Pay_Num)*12/Num_Pmt_Per_Year,DAY(Loan_Start_17)),"")</f>
        <v/>
      </c>
      <c r="C218" s="36" t="str">
        <f aca="false">IF(Pay_Num&lt;&gt;"",I217,"")</f>
        <v/>
      </c>
      <c r="D218" s="36" t="str">
        <f aca="false">IF(Pay_Num&lt;&gt;"",Scheduled_Monthly_Payment,"")</f>
        <v/>
      </c>
      <c r="E218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18" s="36" t="e">
        <f aca="false">IF(AND(Pay_Num&lt;&gt;"",Sched_Pay+Extra_Pay&lt;Beg_Bal),Sched_Pay+Extra_Pay,IF(Pay_Num&lt;&gt;"",Beg_Bal,""))</f>
        <v>#VALUE!</v>
      </c>
      <c r="G218" s="36" t="str">
        <f aca="false">IF(Pay_Num&lt;&gt;"",Total_Pay-Int,"")</f>
        <v/>
      </c>
      <c r="H218" s="36" t="str">
        <f aca="false">IF(Pay_Num&lt;&gt;"",Beg_Bal*Interest_Rate_17/Num_Pmt_Per_Year,"")</f>
        <v/>
      </c>
      <c r="I218" s="36" t="e">
        <f aca="false">IF(AND(Pay_Num&lt;&gt;"",Sched_Pay+Extra_Pay&lt;Beg_Bal),Beg_Bal-Princ,IF(Pay_Num&lt;&gt;"",0,""))</f>
        <v>#VALUE!</v>
      </c>
      <c r="J218" s="29"/>
      <c r="K218" s="29"/>
    </row>
    <row r="219" customFormat="false" ht="12.75" hidden="false" customHeight="false" outlineLevel="0" collapsed="false">
      <c r="A219" s="32" t="str">
        <f aca="false">IF(Values_Entered_17,A218+1,"")</f>
        <v/>
      </c>
      <c r="B219" s="33" t="str">
        <f aca="false">IF(Pay_Num&lt;&gt;"",DATE(YEAR(Loan_Start_17),MONTH(Loan_Start_17)+(Pay_Num)*12/Num_Pmt_Per_Year,DAY(Loan_Start_17)),"")</f>
        <v/>
      </c>
      <c r="C219" s="36" t="str">
        <f aca="false">IF(Pay_Num&lt;&gt;"",I218,"")</f>
        <v/>
      </c>
      <c r="D219" s="36" t="str">
        <f aca="false">IF(Pay_Num&lt;&gt;"",Scheduled_Monthly_Payment,"")</f>
        <v/>
      </c>
      <c r="E219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19" s="36" t="e">
        <f aca="false">IF(AND(Pay_Num&lt;&gt;"",Sched_Pay+Extra_Pay&lt;Beg_Bal),Sched_Pay+Extra_Pay,IF(Pay_Num&lt;&gt;"",Beg_Bal,""))</f>
        <v>#VALUE!</v>
      </c>
      <c r="G219" s="36" t="str">
        <f aca="false">IF(Pay_Num&lt;&gt;"",Total_Pay-Int,"")</f>
        <v/>
      </c>
      <c r="H219" s="36" t="str">
        <f aca="false">IF(Pay_Num&lt;&gt;"",Beg_Bal*Interest_Rate_17/Num_Pmt_Per_Year,"")</f>
        <v/>
      </c>
      <c r="I219" s="36" t="e">
        <f aca="false">IF(AND(Pay_Num&lt;&gt;"",Sched_Pay+Extra_Pay&lt;Beg_Bal),Beg_Bal-Princ,IF(Pay_Num&lt;&gt;"",0,""))</f>
        <v>#VALUE!</v>
      </c>
      <c r="J219" s="29"/>
      <c r="K219" s="29"/>
    </row>
    <row r="220" customFormat="false" ht="12.75" hidden="false" customHeight="false" outlineLevel="0" collapsed="false">
      <c r="A220" s="32" t="str">
        <f aca="false">IF(Values_Entered_17,A219+1,"")</f>
        <v/>
      </c>
      <c r="B220" s="33" t="str">
        <f aca="false">IF(Pay_Num&lt;&gt;"",DATE(YEAR(Loan_Start_17),MONTH(Loan_Start_17)+(Pay_Num)*12/Num_Pmt_Per_Year,DAY(Loan_Start_17)),"")</f>
        <v/>
      </c>
      <c r="C220" s="36" t="str">
        <f aca="false">IF(Pay_Num&lt;&gt;"",I219,"")</f>
        <v/>
      </c>
      <c r="D220" s="36" t="str">
        <f aca="false">IF(Pay_Num&lt;&gt;"",Scheduled_Monthly_Payment,"")</f>
        <v/>
      </c>
      <c r="E220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20" s="36" t="e">
        <f aca="false">IF(AND(Pay_Num&lt;&gt;"",Sched_Pay+Extra_Pay&lt;Beg_Bal),Sched_Pay+Extra_Pay,IF(Pay_Num&lt;&gt;"",Beg_Bal,""))</f>
        <v>#VALUE!</v>
      </c>
      <c r="G220" s="36" t="str">
        <f aca="false">IF(Pay_Num&lt;&gt;"",Total_Pay-Int,"")</f>
        <v/>
      </c>
      <c r="H220" s="36" t="str">
        <f aca="false">IF(Pay_Num&lt;&gt;"",Beg_Bal*Interest_Rate_17/Num_Pmt_Per_Year,"")</f>
        <v/>
      </c>
      <c r="I220" s="36" t="e">
        <f aca="false">IF(AND(Pay_Num&lt;&gt;"",Sched_Pay+Extra_Pay&lt;Beg_Bal),Beg_Bal-Princ,IF(Pay_Num&lt;&gt;"",0,""))</f>
        <v>#VALUE!</v>
      </c>
      <c r="J220" s="29"/>
      <c r="K220" s="29"/>
    </row>
    <row r="221" customFormat="false" ht="12.75" hidden="false" customHeight="false" outlineLevel="0" collapsed="false">
      <c r="A221" s="32" t="str">
        <f aca="false">IF(Values_Entered_17,A220+1,"")</f>
        <v/>
      </c>
      <c r="B221" s="33" t="str">
        <f aca="false">IF(Pay_Num&lt;&gt;"",DATE(YEAR(Loan_Start_17),MONTH(Loan_Start_17)+(Pay_Num)*12/Num_Pmt_Per_Year,DAY(Loan_Start_17)),"")</f>
        <v/>
      </c>
      <c r="C221" s="36" t="str">
        <f aca="false">IF(Pay_Num&lt;&gt;"",I220,"")</f>
        <v/>
      </c>
      <c r="D221" s="36" t="str">
        <f aca="false">IF(Pay_Num&lt;&gt;"",Scheduled_Monthly_Payment,"")</f>
        <v/>
      </c>
      <c r="E221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21" s="36" t="e">
        <f aca="false">IF(AND(Pay_Num&lt;&gt;"",Sched_Pay+Extra_Pay&lt;Beg_Bal),Sched_Pay+Extra_Pay,IF(Pay_Num&lt;&gt;"",Beg_Bal,""))</f>
        <v>#VALUE!</v>
      </c>
      <c r="G221" s="36" t="str">
        <f aca="false">IF(Pay_Num&lt;&gt;"",Total_Pay-Int,"")</f>
        <v/>
      </c>
      <c r="H221" s="36" t="str">
        <f aca="false">IF(Pay_Num&lt;&gt;"",Beg_Bal*Interest_Rate_17/Num_Pmt_Per_Year,"")</f>
        <v/>
      </c>
      <c r="I221" s="36" t="e">
        <f aca="false">IF(AND(Pay_Num&lt;&gt;"",Sched_Pay+Extra_Pay&lt;Beg_Bal),Beg_Bal-Princ,IF(Pay_Num&lt;&gt;"",0,""))</f>
        <v>#VALUE!</v>
      </c>
      <c r="J221" s="29"/>
      <c r="K221" s="29"/>
    </row>
    <row r="222" customFormat="false" ht="12.75" hidden="false" customHeight="false" outlineLevel="0" collapsed="false">
      <c r="A222" s="32" t="str">
        <f aca="false">IF(Values_Entered_17,A221+1,"")</f>
        <v/>
      </c>
      <c r="B222" s="33" t="str">
        <f aca="false">IF(Pay_Num&lt;&gt;"",DATE(YEAR(Loan_Start_17),MONTH(Loan_Start_17)+(Pay_Num)*12/Num_Pmt_Per_Year,DAY(Loan_Start_17)),"")</f>
        <v/>
      </c>
      <c r="C222" s="36" t="str">
        <f aca="false">IF(Pay_Num&lt;&gt;"",I221,"")</f>
        <v/>
      </c>
      <c r="D222" s="36" t="str">
        <f aca="false">IF(Pay_Num&lt;&gt;"",Scheduled_Monthly_Payment,"")</f>
        <v/>
      </c>
      <c r="E222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22" s="36" t="e">
        <f aca="false">IF(AND(Pay_Num&lt;&gt;"",Sched_Pay+Extra_Pay&lt;Beg_Bal),Sched_Pay+Extra_Pay,IF(Pay_Num&lt;&gt;"",Beg_Bal,""))</f>
        <v>#VALUE!</v>
      </c>
      <c r="G222" s="36" t="str">
        <f aca="false">IF(Pay_Num&lt;&gt;"",Total_Pay-Int,"")</f>
        <v/>
      </c>
      <c r="H222" s="36" t="str">
        <f aca="false">IF(Pay_Num&lt;&gt;"",Beg_Bal*Interest_Rate_17/Num_Pmt_Per_Year,"")</f>
        <v/>
      </c>
      <c r="I222" s="36" t="e">
        <f aca="false">IF(AND(Pay_Num&lt;&gt;"",Sched_Pay+Extra_Pay&lt;Beg_Bal),Beg_Bal-Princ,IF(Pay_Num&lt;&gt;"",0,""))</f>
        <v>#VALUE!</v>
      </c>
      <c r="J222" s="29"/>
      <c r="K222" s="29"/>
    </row>
    <row r="223" customFormat="false" ht="12.75" hidden="false" customHeight="false" outlineLevel="0" collapsed="false">
      <c r="A223" s="32" t="str">
        <f aca="false">IF(Values_Entered_17,A222+1,"")</f>
        <v/>
      </c>
      <c r="B223" s="33" t="str">
        <f aca="false">IF(Pay_Num&lt;&gt;"",DATE(YEAR(Loan_Start_17),MONTH(Loan_Start_17)+(Pay_Num)*12/Num_Pmt_Per_Year,DAY(Loan_Start_17)),"")</f>
        <v/>
      </c>
      <c r="C223" s="36" t="str">
        <f aca="false">IF(Pay_Num&lt;&gt;"",I222,"")</f>
        <v/>
      </c>
      <c r="D223" s="36" t="str">
        <f aca="false">IF(Pay_Num&lt;&gt;"",Scheduled_Monthly_Payment,"")</f>
        <v/>
      </c>
      <c r="E223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23" s="36" t="e">
        <f aca="false">IF(AND(Pay_Num&lt;&gt;"",Sched_Pay+Extra_Pay&lt;Beg_Bal),Sched_Pay+Extra_Pay,IF(Pay_Num&lt;&gt;"",Beg_Bal,""))</f>
        <v>#VALUE!</v>
      </c>
      <c r="G223" s="36" t="str">
        <f aca="false">IF(Pay_Num&lt;&gt;"",Total_Pay-Int,"")</f>
        <v/>
      </c>
      <c r="H223" s="36" t="str">
        <f aca="false">IF(Pay_Num&lt;&gt;"",Beg_Bal*Interest_Rate_17/Num_Pmt_Per_Year,"")</f>
        <v/>
      </c>
      <c r="I223" s="36" t="e">
        <f aca="false">IF(AND(Pay_Num&lt;&gt;"",Sched_Pay+Extra_Pay&lt;Beg_Bal),Beg_Bal-Princ,IF(Pay_Num&lt;&gt;"",0,""))</f>
        <v>#VALUE!</v>
      </c>
      <c r="J223" s="29"/>
      <c r="K223" s="29"/>
    </row>
    <row r="224" customFormat="false" ht="12.75" hidden="false" customHeight="false" outlineLevel="0" collapsed="false">
      <c r="A224" s="32" t="str">
        <f aca="false">IF(Values_Entered_17,A223+1,"")</f>
        <v/>
      </c>
      <c r="B224" s="33" t="str">
        <f aca="false">IF(Pay_Num&lt;&gt;"",DATE(YEAR(Loan_Start_17),MONTH(Loan_Start_17)+(Pay_Num)*12/Num_Pmt_Per_Year,DAY(Loan_Start_17)),"")</f>
        <v/>
      </c>
      <c r="C224" s="36" t="str">
        <f aca="false">IF(Pay_Num&lt;&gt;"",I223,"")</f>
        <v/>
      </c>
      <c r="D224" s="36" t="str">
        <f aca="false">IF(Pay_Num&lt;&gt;"",Scheduled_Monthly_Payment,"")</f>
        <v/>
      </c>
      <c r="E224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24" s="36" t="e">
        <f aca="false">IF(AND(Pay_Num&lt;&gt;"",Sched_Pay+Extra_Pay&lt;Beg_Bal),Sched_Pay+Extra_Pay,IF(Pay_Num&lt;&gt;"",Beg_Bal,""))</f>
        <v>#VALUE!</v>
      </c>
      <c r="G224" s="36" t="str">
        <f aca="false">IF(Pay_Num&lt;&gt;"",Total_Pay-Int,"")</f>
        <v/>
      </c>
      <c r="H224" s="36" t="str">
        <f aca="false">IF(Pay_Num&lt;&gt;"",Beg_Bal*Interest_Rate_17/Num_Pmt_Per_Year,"")</f>
        <v/>
      </c>
      <c r="I224" s="36" t="e">
        <f aca="false">IF(AND(Pay_Num&lt;&gt;"",Sched_Pay+Extra_Pay&lt;Beg_Bal),Beg_Bal-Princ,IF(Pay_Num&lt;&gt;"",0,""))</f>
        <v>#VALUE!</v>
      </c>
      <c r="J224" s="29"/>
      <c r="K224" s="29"/>
    </row>
    <row r="225" customFormat="false" ht="12.75" hidden="false" customHeight="false" outlineLevel="0" collapsed="false">
      <c r="A225" s="32" t="str">
        <f aca="false">IF(Values_Entered_17,A224+1,"")</f>
        <v/>
      </c>
      <c r="B225" s="33" t="str">
        <f aca="false">IF(Pay_Num&lt;&gt;"",DATE(YEAR(Loan_Start_17),MONTH(Loan_Start_17)+(Pay_Num)*12/Num_Pmt_Per_Year,DAY(Loan_Start_17)),"")</f>
        <v/>
      </c>
      <c r="C225" s="36" t="str">
        <f aca="false">IF(Pay_Num&lt;&gt;"",I224,"")</f>
        <v/>
      </c>
      <c r="D225" s="36" t="str">
        <f aca="false">IF(Pay_Num&lt;&gt;"",Scheduled_Monthly_Payment,"")</f>
        <v/>
      </c>
      <c r="E225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25" s="36" t="e">
        <f aca="false">IF(AND(Pay_Num&lt;&gt;"",Sched_Pay+Extra_Pay&lt;Beg_Bal),Sched_Pay+Extra_Pay,IF(Pay_Num&lt;&gt;"",Beg_Bal,""))</f>
        <v>#VALUE!</v>
      </c>
      <c r="G225" s="36" t="str">
        <f aca="false">IF(Pay_Num&lt;&gt;"",Total_Pay-Int,"")</f>
        <v/>
      </c>
      <c r="H225" s="36" t="str">
        <f aca="false">IF(Pay_Num&lt;&gt;"",Beg_Bal*Interest_Rate_17/Num_Pmt_Per_Year,"")</f>
        <v/>
      </c>
      <c r="I225" s="36" t="e">
        <f aca="false">IF(AND(Pay_Num&lt;&gt;"",Sched_Pay+Extra_Pay&lt;Beg_Bal),Beg_Bal-Princ,IF(Pay_Num&lt;&gt;"",0,""))</f>
        <v>#VALUE!</v>
      </c>
      <c r="J225" s="29"/>
      <c r="K225" s="29"/>
    </row>
    <row r="226" customFormat="false" ht="12.75" hidden="false" customHeight="false" outlineLevel="0" collapsed="false">
      <c r="A226" s="32" t="str">
        <f aca="false">IF(Values_Entered_17,A225+1,"")</f>
        <v/>
      </c>
      <c r="B226" s="33" t="str">
        <f aca="false">IF(Pay_Num&lt;&gt;"",DATE(YEAR(Loan_Start_17),MONTH(Loan_Start_17)+(Pay_Num)*12/Num_Pmt_Per_Year,DAY(Loan_Start_17)),"")</f>
        <v/>
      </c>
      <c r="C226" s="36" t="str">
        <f aca="false">IF(Pay_Num&lt;&gt;"",I225,"")</f>
        <v/>
      </c>
      <c r="D226" s="36" t="str">
        <f aca="false">IF(Pay_Num&lt;&gt;"",Scheduled_Monthly_Payment,"")</f>
        <v/>
      </c>
      <c r="E226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26" s="36" t="e">
        <f aca="false">IF(AND(Pay_Num&lt;&gt;"",Sched_Pay+Extra_Pay&lt;Beg_Bal),Sched_Pay+Extra_Pay,IF(Pay_Num&lt;&gt;"",Beg_Bal,""))</f>
        <v>#VALUE!</v>
      </c>
      <c r="G226" s="36" t="str">
        <f aca="false">IF(Pay_Num&lt;&gt;"",Total_Pay-Int,"")</f>
        <v/>
      </c>
      <c r="H226" s="36" t="str">
        <f aca="false">IF(Pay_Num&lt;&gt;"",Beg_Bal*Interest_Rate_17/Num_Pmt_Per_Year,"")</f>
        <v/>
      </c>
      <c r="I226" s="36" t="e">
        <f aca="false">IF(AND(Pay_Num&lt;&gt;"",Sched_Pay+Extra_Pay&lt;Beg_Bal),Beg_Bal-Princ,IF(Pay_Num&lt;&gt;"",0,""))</f>
        <v>#VALUE!</v>
      </c>
      <c r="J226" s="29"/>
      <c r="K226" s="29"/>
    </row>
    <row r="227" customFormat="false" ht="12.75" hidden="false" customHeight="false" outlineLevel="0" collapsed="false">
      <c r="A227" s="32" t="str">
        <f aca="false">IF(Values_Entered_17,A226+1,"")</f>
        <v/>
      </c>
      <c r="B227" s="33" t="str">
        <f aca="false">IF(Pay_Num&lt;&gt;"",DATE(YEAR(Loan_Start_17),MONTH(Loan_Start_17)+(Pay_Num)*12/Num_Pmt_Per_Year,DAY(Loan_Start_17)),"")</f>
        <v/>
      </c>
      <c r="C227" s="36" t="str">
        <f aca="false">IF(Pay_Num&lt;&gt;"",I226,"")</f>
        <v/>
      </c>
      <c r="D227" s="36" t="str">
        <f aca="false">IF(Pay_Num&lt;&gt;"",Scheduled_Monthly_Payment,"")</f>
        <v/>
      </c>
      <c r="E227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27" s="36" t="e">
        <f aca="false">IF(AND(Pay_Num&lt;&gt;"",Sched_Pay+Extra_Pay&lt;Beg_Bal),Sched_Pay+Extra_Pay,IF(Pay_Num&lt;&gt;"",Beg_Bal,""))</f>
        <v>#VALUE!</v>
      </c>
      <c r="G227" s="36" t="str">
        <f aca="false">IF(Pay_Num&lt;&gt;"",Total_Pay-Int,"")</f>
        <v/>
      </c>
      <c r="H227" s="36" t="str">
        <f aca="false">IF(Pay_Num&lt;&gt;"",Beg_Bal*Interest_Rate_17/Num_Pmt_Per_Year,"")</f>
        <v/>
      </c>
      <c r="I227" s="36" t="e">
        <f aca="false">IF(AND(Pay_Num&lt;&gt;"",Sched_Pay+Extra_Pay&lt;Beg_Bal),Beg_Bal-Princ,IF(Pay_Num&lt;&gt;"",0,""))</f>
        <v>#VALUE!</v>
      </c>
      <c r="J227" s="29"/>
      <c r="K227" s="29"/>
    </row>
    <row r="228" customFormat="false" ht="12.75" hidden="false" customHeight="false" outlineLevel="0" collapsed="false">
      <c r="A228" s="32" t="str">
        <f aca="false">IF(Values_Entered_17,A227+1,"")</f>
        <v/>
      </c>
      <c r="B228" s="33" t="str">
        <f aca="false">IF(Pay_Num&lt;&gt;"",DATE(YEAR(Loan_Start_17),MONTH(Loan_Start_17)+(Pay_Num)*12/Num_Pmt_Per_Year,DAY(Loan_Start_17)),"")</f>
        <v/>
      </c>
      <c r="C228" s="36" t="str">
        <f aca="false">IF(Pay_Num&lt;&gt;"",I227,"")</f>
        <v/>
      </c>
      <c r="D228" s="36" t="str">
        <f aca="false">IF(Pay_Num&lt;&gt;"",Scheduled_Monthly_Payment,"")</f>
        <v/>
      </c>
      <c r="E228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28" s="36" t="e">
        <f aca="false">IF(AND(Pay_Num&lt;&gt;"",Sched_Pay+Extra_Pay&lt;Beg_Bal),Sched_Pay+Extra_Pay,IF(Pay_Num&lt;&gt;"",Beg_Bal,""))</f>
        <v>#VALUE!</v>
      </c>
      <c r="G228" s="36" t="str">
        <f aca="false">IF(Pay_Num&lt;&gt;"",Total_Pay-Int,"")</f>
        <v/>
      </c>
      <c r="H228" s="36" t="str">
        <f aca="false">IF(Pay_Num&lt;&gt;"",Beg_Bal*Interest_Rate_17/Num_Pmt_Per_Year,"")</f>
        <v/>
      </c>
      <c r="I228" s="36" t="e">
        <f aca="false">IF(AND(Pay_Num&lt;&gt;"",Sched_Pay+Extra_Pay&lt;Beg_Bal),Beg_Bal-Princ,IF(Pay_Num&lt;&gt;"",0,""))</f>
        <v>#VALUE!</v>
      </c>
      <c r="J228" s="29"/>
      <c r="K228" s="29"/>
    </row>
    <row r="229" customFormat="false" ht="12.75" hidden="false" customHeight="false" outlineLevel="0" collapsed="false">
      <c r="A229" s="32" t="str">
        <f aca="false">IF(Values_Entered_17,A228+1,"")</f>
        <v/>
      </c>
      <c r="B229" s="33" t="str">
        <f aca="false">IF(Pay_Num&lt;&gt;"",DATE(YEAR(Loan_Start_17),MONTH(Loan_Start_17)+(Pay_Num)*12/Num_Pmt_Per_Year,DAY(Loan_Start_17)),"")</f>
        <v/>
      </c>
      <c r="C229" s="36" t="str">
        <f aca="false">IF(Pay_Num&lt;&gt;"",I228,"")</f>
        <v/>
      </c>
      <c r="D229" s="36" t="str">
        <f aca="false">IF(Pay_Num&lt;&gt;"",Scheduled_Monthly_Payment,"")</f>
        <v/>
      </c>
      <c r="E229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29" s="36" t="e">
        <f aca="false">IF(AND(Pay_Num&lt;&gt;"",Sched_Pay+Extra_Pay&lt;Beg_Bal),Sched_Pay+Extra_Pay,IF(Pay_Num&lt;&gt;"",Beg_Bal,""))</f>
        <v>#VALUE!</v>
      </c>
      <c r="G229" s="36" t="str">
        <f aca="false">IF(Pay_Num&lt;&gt;"",Total_Pay-Int,"")</f>
        <v/>
      </c>
      <c r="H229" s="36" t="str">
        <f aca="false">IF(Pay_Num&lt;&gt;"",Beg_Bal*Interest_Rate_17/Num_Pmt_Per_Year,"")</f>
        <v/>
      </c>
      <c r="I229" s="36" t="e">
        <f aca="false">IF(AND(Pay_Num&lt;&gt;"",Sched_Pay+Extra_Pay&lt;Beg_Bal),Beg_Bal-Princ,IF(Pay_Num&lt;&gt;"",0,""))</f>
        <v>#VALUE!</v>
      </c>
      <c r="J229" s="29"/>
      <c r="K229" s="29"/>
    </row>
    <row r="230" customFormat="false" ht="12.75" hidden="false" customHeight="false" outlineLevel="0" collapsed="false">
      <c r="A230" s="32" t="str">
        <f aca="false">IF(Values_Entered_17,A229+1,"")</f>
        <v/>
      </c>
      <c r="B230" s="33" t="str">
        <f aca="false">IF(Pay_Num&lt;&gt;"",DATE(YEAR(Loan_Start_17),MONTH(Loan_Start_17)+(Pay_Num)*12/Num_Pmt_Per_Year,DAY(Loan_Start_17)),"")</f>
        <v/>
      </c>
      <c r="C230" s="36" t="str">
        <f aca="false">IF(Pay_Num&lt;&gt;"",I229,"")</f>
        <v/>
      </c>
      <c r="D230" s="36" t="str">
        <f aca="false">IF(Pay_Num&lt;&gt;"",Scheduled_Monthly_Payment,"")</f>
        <v/>
      </c>
      <c r="E230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30" s="36" t="e">
        <f aca="false">IF(AND(Pay_Num&lt;&gt;"",Sched_Pay+Extra_Pay&lt;Beg_Bal),Sched_Pay+Extra_Pay,IF(Pay_Num&lt;&gt;"",Beg_Bal,""))</f>
        <v>#VALUE!</v>
      </c>
      <c r="G230" s="36" t="str">
        <f aca="false">IF(Pay_Num&lt;&gt;"",Total_Pay-Int,"")</f>
        <v/>
      </c>
      <c r="H230" s="36" t="str">
        <f aca="false">IF(Pay_Num&lt;&gt;"",Beg_Bal*Interest_Rate_17/Num_Pmt_Per_Year,"")</f>
        <v/>
      </c>
      <c r="I230" s="36" t="e">
        <f aca="false">IF(AND(Pay_Num&lt;&gt;"",Sched_Pay+Extra_Pay&lt;Beg_Bal),Beg_Bal-Princ,IF(Pay_Num&lt;&gt;"",0,""))</f>
        <v>#VALUE!</v>
      </c>
      <c r="J230" s="29"/>
      <c r="K230" s="29"/>
    </row>
    <row r="231" customFormat="false" ht="12.75" hidden="false" customHeight="false" outlineLevel="0" collapsed="false">
      <c r="A231" s="32" t="str">
        <f aca="false">IF(Values_Entered_17,A230+1,"")</f>
        <v/>
      </c>
      <c r="B231" s="33" t="str">
        <f aca="false">IF(Pay_Num&lt;&gt;"",DATE(YEAR(Loan_Start_17),MONTH(Loan_Start_17)+(Pay_Num)*12/Num_Pmt_Per_Year,DAY(Loan_Start_17)),"")</f>
        <v/>
      </c>
      <c r="C231" s="36" t="str">
        <f aca="false">IF(Pay_Num&lt;&gt;"",I230,"")</f>
        <v/>
      </c>
      <c r="D231" s="36" t="str">
        <f aca="false">IF(Pay_Num&lt;&gt;"",Scheduled_Monthly_Payment,"")</f>
        <v/>
      </c>
      <c r="E231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31" s="36" t="e">
        <f aca="false">IF(AND(Pay_Num&lt;&gt;"",Sched_Pay+Extra_Pay&lt;Beg_Bal),Sched_Pay+Extra_Pay,IF(Pay_Num&lt;&gt;"",Beg_Bal,""))</f>
        <v>#VALUE!</v>
      </c>
      <c r="G231" s="36" t="str">
        <f aca="false">IF(Pay_Num&lt;&gt;"",Total_Pay-Int,"")</f>
        <v/>
      </c>
      <c r="H231" s="36" t="str">
        <f aca="false">IF(Pay_Num&lt;&gt;"",Beg_Bal*Interest_Rate_17/Num_Pmt_Per_Year,"")</f>
        <v/>
      </c>
      <c r="I231" s="36" t="e">
        <f aca="false">IF(AND(Pay_Num&lt;&gt;"",Sched_Pay+Extra_Pay&lt;Beg_Bal),Beg_Bal-Princ,IF(Pay_Num&lt;&gt;"",0,""))</f>
        <v>#VALUE!</v>
      </c>
      <c r="J231" s="29"/>
      <c r="K231" s="29"/>
    </row>
    <row r="232" customFormat="false" ht="12.75" hidden="false" customHeight="false" outlineLevel="0" collapsed="false">
      <c r="A232" s="32" t="str">
        <f aca="false">IF(Values_Entered_17,A231+1,"")</f>
        <v/>
      </c>
      <c r="B232" s="33" t="str">
        <f aca="false">IF(Pay_Num&lt;&gt;"",DATE(YEAR(Loan_Start_17),MONTH(Loan_Start_17)+(Pay_Num)*12/Num_Pmt_Per_Year,DAY(Loan_Start_17)),"")</f>
        <v/>
      </c>
      <c r="C232" s="36" t="str">
        <f aca="false">IF(Pay_Num&lt;&gt;"",I231,"")</f>
        <v/>
      </c>
      <c r="D232" s="36" t="str">
        <f aca="false">IF(Pay_Num&lt;&gt;"",Scheduled_Monthly_Payment,"")</f>
        <v/>
      </c>
      <c r="E232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32" s="36" t="e">
        <f aca="false">IF(AND(Pay_Num&lt;&gt;"",Sched_Pay+Extra_Pay&lt;Beg_Bal),Sched_Pay+Extra_Pay,IF(Pay_Num&lt;&gt;"",Beg_Bal,""))</f>
        <v>#VALUE!</v>
      </c>
      <c r="G232" s="36" t="str">
        <f aca="false">IF(Pay_Num&lt;&gt;"",Total_Pay-Int,"")</f>
        <v/>
      </c>
      <c r="H232" s="36" t="str">
        <f aca="false">IF(Pay_Num&lt;&gt;"",Beg_Bal*Interest_Rate_17/Num_Pmt_Per_Year,"")</f>
        <v/>
      </c>
      <c r="I232" s="36" t="e">
        <f aca="false">IF(AND(Pay_Num&lt;&gt;"",Sched_Pay+Extra_Pay&lt;Beg_Bal),Beg_Bal-Princ,IF(Pay_Num&lt;&gt;"",0,""))</f>
        <v>#VALUE!</v>
      </c>
      <c r="J232" s="29"/>
      <c r="K232" s="29"/>
    </row>
    <row r="233" customFormat="false" ht="12.75" hidden="false" customHeight="false" outlineLevel="0" collapsed="false">
      <c r="A233" s="32" t="str">
        <f aca="false">IF(Values_Entered_17,A232+1,"")</f>
        <v/>
      </c>
      <c r="B233" s="33" t="str">
        <f aca="false">IF(Pay_Num&lt;&gt;"",DATE(YEAR(Loan_Start_17),MONTH(Loan_Start_17)+(Pay_Num)*12/Num_Pmt_Per_Year,DAY(Loan_Start_17)),"")</f>
        <v/>
      </c>
      <c r="C233" s="36" t="str">
        <f aca="false">IF(Pay_Num&lt;&gt;"",I232,"")</f>
        <v/>
      </c>
      <c r="D233" s="36" t="str">
        <f aca="false">IF(Pay_Num&lt;&gt;"",Scheduled_Monthly_Payment,"")</f>
        <v/>
      </c>
      <c r="E233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33" s="36" t="e">
        <f aca="false">IF(AND(Pay_Num&lt;&gt;"",Sched_Pay+Extra_Pay&lt;Beg_Bal),Sched_Pay+Extra_Pay,IF(Pay_Num&lt;&gt;"",Beg_Bal,""))</f>
        <v>#VALUE!</v>
      </c>
      <c r="G233" s="36" t="str">
        <f aca="false">IF(Pay_Num&lt;&gt;"",Total_Pay-Int,"")</f>
        <v/>
      </c>
      <c r="H233" s="36" t="str">
        <f aca="false">IF(Pay_Num&lt;&gt;"",Beg_Bal*Interest_Rate_17/Num_Pmt_Per_Year,"")</f>
        <v/>
      </c>
      <c r="I233" s="36" t="e">
        <f aca="false">IF(AND(Pay_Num&lt;&gt;"",Sched_Pay+Extra_Pay&lt;Beg_Bal),Beg_Bal-Princ,IF(Pay_Num&lt;&gt;"",0,""))</f>
        <v>#VALUE!</v>
      </c>
      <c r="J233" s="29"/>
      <c r="K233" s="29"/>
    </row>
    <row r="234" customFormat="false" ht="12.75" hidden="false" customHeight="false" outlineLevel="0" collapsed="false">
      <c r="A234" s="32" t="str">
        <f aca="false">IF(Values_Entered_17,A233+1,"")</f>
        <v/>
      </c>
      <c r="B234" s="33" t="str">
        <f aca="false">IF(Pay_Num&lt;&gt;"",DATE(YEAR(Loan_Start_17),MONTH(Loan_Start_17)+(Pay_Num)*12/Num_Pmt_Per_Year,DAY(Loan_Start_17)),"")</f>
        <v/>
      </c>
      <c r="C234" s="36" t="str">
        <f aca="false">IF(Pay_Num&lt;&gt;"",I233,"")</f>
        <v/>
      </c>
      <c r="D234" s="36" t="str">
        <f aca="false">IF(Pay_Num&lt;&gt;"",Scheduled_Monthly_Payment,"")</f>
        <v/>
      </c>
      <c r="E234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34" s="36" t="e">
        <f aca="false">IF(AND(Pay_Num&lt;&gt;"",Sched_Pay+Extra_Pay&lt;Beg_Bal),Sched_Pay+Extra_Pay,IF(Pay_Num&lt;&gt;"",Beg_Bal,""))</f>
        <v>#VALUE!</v>
      </c>
      <c r="G234" s="36" t="str">
        <f aca="false">IF(Pay_Num&lt;&gt;"",Total_Pay-Int,"")</f>
        <v/>
      </c>
      <c r="H234" s="36" t="str">
        <f aca="false">IF(Pay_Num&lt;&gt;"",Beg_Bal*Interest_Rate_17/Num_Pmt_Per_Year,"")</f>
        <v/>
      </c>
      <c r="I234" s="36" t="e">
        <f aca="false">IF(AND(Pay_Num&lt;&gt;"",Sched_Pay+Extra_Pay&lt;Beg_Bal),Beg_Bal-Princ,IF(Pay_Num&lt;&gt;"",0,""))</f>
        <v>#VALUE!</v>
      </c>
      <c r="J234" s="29"/>
      <c r="K234" s="29"/>
    </row>
    <row r="235" customFormat="false" ht="12.75" hidden="false" customHeight="false" outlineLevel="0" collapsed="false">
      <c r="A235" s="32" t="str">
        <f aca="false">IF(Values_Entered_17,A234+1,"")</f>
        <v/>
      </c>
      <c r="B235" s="33" t="str">
        <f aca="false">IF(Pay_Num&lt;&gt;"",DATE(YEAR(Loan_Start_17),MONTH(Loan_Start_17)+(Pay_Num)*12/Num_Pmt_Per_Year,DAY(Loan_Start_17)),"")</f>
        <v/>
      </c>
      <c r="C235" s="36" t="str">
        <f aca="false">IF(Pay_Num&lt;&gt;"",I234,"")</f>
        <v/>
      </c>
      <c r="D235" s="36" t="str">
        <f aca="false">IF(Pay_Num&lt;&gt;"",Scheduled_Monthly_Payment,"")</f>
        <v/>
      </c>
      <c r="E235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35" s="36" t="e">
        <f aca="false">IF(AND(Pay_Num&lt;&gt;"",Sched_Pay+Extra_Pay&lt;Beg_Bal),Sched_Pay+Extra_Pay,IF(Pay_Num&lt;&gt;"",Beg_Bal,""))</f>
        <v>#VALUE!</v>
      </c>
      <c r="G235" s="36" t="str">
        <f aca="false">IF(Pay_Num&lt;&gt;"",Total_Pay-Int,"")</f>
        <v/>
      </c>
      <c r="H235" s="36" t="str">
        <f aca="false">IF(Pay_Num&lt;&gt;"",Beg_Bal*Interest_Rate_17/Num_Pmt_Per_Year,"")</f>
        <v/>
      </c>
      <c r="I235" s="36" t="e">
        <f aca="false">IF(AND(Pay_Num&lt;&gt;"",Sched_Pay+Extra_Pay&lt;Beg_Bal),Beg_Bal-Princ,IF(Pay_Num&lt;&gt;"",0,""))</f>
        <v>#VALUE!</v>
      </c>
      <c r="J235" s="29"/>
      <c r="K235" s="29"/>
    </row>
    <row r="236" customFormat="false" ht="12.75" hidden="false" customHeight="false" outlineLevel="0" collapsed="false">
      <c r="A236" s="32" t="str">
        <f aca="false">IF(Values_Entered_17,A235+1,"")</f>
        <v/>
      </c>
      <c r="B236" s="33" t="str">
        <f aca="false">IF(Pay_Num&lt;&gt;"",DATE(YEAR(Loan_Start_17),MONTH(Loan_Start_17)+(Pay_Num)*12/Num_Pmt_Per_Year,DAY(Loan_Start_17)),"")</f>
        <v/>
      </c>
      <c r="C236" s="36" t="str">
        <f aca="false">IF(Pay_Num&lt;&gt;"",I235,"")</f>
        <v/>
      </c>
      <c r="D236" s="36" t="str">
        <f aca="false">IF(Pay_Num&lt;&gt;"",Scheduled_Monthly_Payment,"")</f>
        <v/>
      </c>
      <c r="E236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36" s="36" t="e">
        <f aca="false">IF(AND(Pay_Num&lt;&gt;"",Sched_Pay+Extra_Pay&lt;Beg_Bal),Sched_Pay+Extra_Pay,IF(Pay_Num&lt;&gt;"",Beg_Bal,""))</f>
        <v>#VALUE!</v>
      </c>
      <c r="G236" s="36" t="str">
        <f aca="false">IF(Pay_Num&lt;&gt;"",Total_Pay-Int,"")</f>
        <v/>
      </c>
      <c r="H236" s="36" t="str">
        <f aca="false">IF(Pay_Num&lt;&gt;"",Beg_Bal*Interest_Rate_17/Num_Pmt_Per_Year,"")</f>
        <v/>
      </c>
      <c r="I236" s="36" t="e">
        <f aca="false">IF(AND(Pay_Num&lt;&gt;"",Sched_Pay+Extra_Pay&lt;Beg_Bal),Beg_Bal-Princ,IF(Pay_Num&lt;&gt;"",0,""))</f>
        <v>#VALUE!</v>
      </c>
      <c r="J236" s="29"/>
      <c r="K236" s="29"/>
    </row>
    <row r="237" customFormat="false" ht="12.75" hidden="false" customHeight="false" outlineLevel="0" collapsed="false">
      <c r="A237" s="32" t="str">
        <f aca="false">IF(Values_Entered_17,A236+1,"")</f>
        <v/>
      </c>
      <c r="B237" s="33" t="str">
        <f aca="false">IF(Pay_Num&lt;&gt;"",DATE(YEAR(Loan_Start_17),MONTH(Loan_Start_17)+(Pay_Num)*12/Num_Pmt_Per_Year,DAY(Loan_Start_17)),"")</f>
        <v/>
      </c>
      <c r="C237" s="36" t="str">
        <f aca="false">IF(Pay_Num&lt;&gt;"",I236,"")</f>
        <v/>
      </c>
      <c r="D237" s="36" t="str">
        <f aca="false">IF(Pay_Num&lt;&gt;"",Scheduled_Monthly_Payment,"")</f>
        <v/>
      </c>
      <c r="E237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37" s="36" t="e">
        <f aca="false">IF(AND(Pay_Num&lt;&gt;"",Sched_Pay+Extra_Pay&lt;Beg_Bal),Sched_Pay+Extra_Pay,IF(Pay_Num&lt;&gt;"",Beg_Bal,""))</f>
        <v>#VALUE!</v>
      </c>
      <c r="G237" s="36" t="str">
        <f aca="false">IF(Pay_Num&lt;&gt;"",Total_Pay-Int,"")</f>
        <v/>
      </c>
      <c r="H237" s="36" t="str">
        <f aca="false">IF(Pay_Num&lt;&gt;"",Beg_Bal*Interest_Rate_17/Num_Pmt_Per_Year,"")</f>
        <v/>
      </c>
      <c r="I237" s="36" t="e">
        <f aca="false">IF(AND(Pay_Num&lt;&gt;"",Sched_Pay+Extra_Pay&lt;Beg_Bal),Beg_Bal-Princ,IF(Pay_Num&lt;&gt;"",0,""))</f>
        <v>#VALUE!</v>
      </c>
      <c r="J237" s="29"/>
      <c r="K237" s="29"/>
    </row>
    <row r="238" customFormat="false" ht="12.75" hidden="false" customHeight="false" outlineLevel="0" collapsed="false">
      <c r="A238" s="32" t="str">
        <f aca="false">IF(Values_Entered_17,A237+1,"")</f>
        <v/>
      </c>
      <c r="B238" s="33" t="str">
        <f aca="false">IF(Pay_Num&lt;&gt;"",DATE(YEAR(Loan_Start_17),MONTH(Loan_Start_17)+(Pay_Num)*12/Num_Pmt_Per_Year,DAY(Loan_Start_17)),"")</f>
        <v/>
      </c>
      <c r="C238" s="36" t="str">
        <f aca="false">IF(Pay_Num&lt;&gt;"",I237,"")</f>
        <v/>
      </c>
      <c r="D238" s="36" t="str">
        <f aca="false">IF(Pay_Num&lt;&gt;"",Scheduled_Monthly_Payment,"")</f>
        <v/>
      </c>
      <c r="E238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38" s="36" t="e">
        <f aca="false">IF(AND(Pay_Num&lt;&gt;"",Sched_Pay+Extra_Pay&lt;Beg_Bal),Sched_Pay+Extra_Pay,IF(Pay_Num&lt;&gt;"",Beg_Bal,""))</f>
        <v>#VALUE!</v>
      </c>
      <c r="G238" s="36" t="str">
        <f aca="false">IF(Pay_Num&lt;&gt;"",Total_Pay-Int,"")</f>
        <v/>
      </c>
      <c r="H238" s="36" t="str">
        <f aca="false">IF(Pay_Num&lt;&gt;"",Beg_Bal*Interest_Rate_17/Num_Pmt_Per_Year,"")</f>
        <v/>
      </c>
      <c r="I238" s="36" t="e">
        <f aca="false">IF(AND(Pay_Num&lt;&gt;"",Sched_Pay+Extra_Pay&lt;Beg_Bal),Beg_Bal-Princ,IF(Pay_Num&lt;&gt;"",0,""))</f>
        <v>#VALUE!</v>
      </c>
      <c r="J238" s="29"/>
      <c r="K238" s="29"/>
    </row>
    <row r="239" customFormat="false" ht="12.75" hidden="false" customHeight="false" outlineLevel="0" collapsed="false">
      <c r="A239" s="32" t="str">
        <f aca="false">IF(Values_Entered_17,A238+1,"")</f>
        <v/>
      </c>
      <c r="B239" s="33" t="str">
        <f aca="false">IF(Pay_Num&lt;&gt;"",DATE(YEAR(Loan_Start_17),MONTH(Loan_Start_17)+(Pay_Num)*12/Num_Pmt_Per_Year,DAY(Loan_Start_17)),"")</f>
        <v/>
      </c>
      <c r="C239" s="36" t="str">
        <f aca="false">IF(Pay_Num&lt;&gt;"",I238,"")</f>
        <v/>
      </c>
      <c r="D239" s="36" t="str">
        <f aca="false">IF(Pay_Num&lt;&gt;"",Scheduled_Monthly_Payment,"")</f>
        <v/>
      </c>
      <c r="E239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39" s="36" t="e">
        <f aca="false">IF(AND(Pay_Num&lt;&gt;"",Sched_Pay+Extra_Pay&lt;Beg_Bal),Sched_Pay+Extra_Pay,IF(Pay_Num&lt;&gt;"",Beg_Bal,""))</f>
        <v>#VALUE!</v>
      </c>
      <c r="G239" s="36" t="str">
        <f aca="false">IF(Pay_Num&lt;&gt;"",Total_Pay-Int,"")</f>
        <v/>
      </c>
      <c r="H239" s="36" t="str">
        <f aca="false">IF(Pay_Num&lt;&gt;"",Beg_Bal*Interest_Rate_17/Num_Pmt_Per_Year,"")</f>
        <v/>
      </c>
      <c r="I239" s="36" t="e">
        <f aca="false">IF(AND(Pay_Num&lt;&gt;"",Sched_Pay+Extra_Pay&lt;Beg_Bal),Beg_Bal-Princ,IF(Pay_Num&lt;&gt;"",0,""))</f>
        <v>#VALUE!</v>
      </c>
      <c r="J239" s="29"/>
      <c r="K239" s="29"/>
    </row>
    <row r="240" customFormat="false" ht="12.75" hidden="false" customHeight="false" outlineLevel="0" collapsed="false">
      <c r="A240" s="32" t="str">
        <f aca="false">IF(Values_Entered_17,A239+1,"")</f>
        <v/>
      </c>
      <c r="B240" s="33" t="str">
        <f aca="false">IF(Pay_Num&lt;&gt;"",DATE(YEAR(Loan_Start_17),MONTH(Loan_Start_17)+(Pay_Num)*12/Num_Pmt_Per_Year,DAY(Loan_Start_17)),"")</f>
        <v/>
      </c>
      <c r="C240" s="36" t="str">
        <f aca="false">IF(Pay_Num&lt;&gt;"",I239,"")</f>
        <v/>
      </c>
      <c r="D240" s="36" t="str">
        <f aca="false">IF(Pay_Num&lt;&gt;"",Scheduled_Monthly_Payment,"")</f>
        <v/>
      </c>
      <c r="E240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40" s="36" t="e">
        <f aca="false">IF(AND(Pay_Num&lt;&gt;"",Sched_Pay+Extra_Pay&lt;Beg_Bal),Sched_Pay+Extra_Pay,IF(Pay_Num&lt;&gt;"",Beg_Bal,""))</f>
        <v>#VALUE!</v>
      </c>
      <c r="G240" s="36" t="str">
        <f aca="false">IF(Pay_Num&lt;&gt;"",Total_Pay-Int,"")</f>
        <v/>
      </c>
      <c r="H240" s="36" t="str">
        <f aca="false">IF(Pay_Num&lt;&gt;"",Beg_Bal*Interest_Rate_17/Num_Pmt_Per_Year,"")</f>
        <v/>
      </c>
      <c r="I240" s="36" t="e">
        <f aca="false">IF(AND(Pay_Num&lt;&gt;"",Sched_Pay+Extra_Pay&lt;Beg_Bal),Beg_Bal-Princ,IF(Pay_Num&lt;&gt;"",0,""))</f>
        <v>#VALUE!</v>
      </c>
      <c r="J240" s="29"/>
      <c r="K240" s="29"/>
    </row>
    <row r="241" customFormat="false" ht="12.75" hidden="false" customHeight="false" outlineLevel="0" collapsed="false">
      <c r="A241" s="32" t="str">
        <f aca="false">IF(Values_Entered_17,A240+1,"")</f>
        <v/>
      </c>
      <c r="B241" s="33" t="str">
        <f aca="false">IF(Pay_Num&lt;&gt;"",DATE(YEAR(Loan_Start_17),MONTH(Loan_Start_17)+(Pay_Num)*12/Num_Pmt_Per_Year,DAY(Loan_Start_17)),"")</f>
        <v/>
      </c>
      <c r="C241" s="36" t="str">
        <f aca="false">IF(Pay_Num&lt;&gt;"",I240,"")</f>
        <v/>
      </c>
      <c r="D241" s="36" t="str">
        <f aca="false">IF(Pay_Num&lt;&gt;"",Scheduled_Monthly_Payment,"")</f>
        <v/>
      </c>
      <c r="E241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41" s="36" t="e">
        <f aca="false">IF(AND(Pay_Num&lt;&gt;"",Sched_Pay+Extra_Pay&lt;Beg_Bal),Sched_Pay+Extra_Pay,IF(Pay_Num&lt;&gt;"",Beg_Bal,""))</f>
        <v>#VALUE!</v>
      </c>
      <c r="G241" s="36" t="str">
        <f aca="false">IF(Pay_Num&lt;&gt;"",Total_Pay-Int,"")</f>
        <v/>
      </c>
      <c r="H241" s="36" t="str">
        <f aca="false">IF(Pay_Num&lt;&gt;"",Beg_Bal*Interest_Rate_17/Num_Pmt_Per_Year,"")</f>
        <v/>
      </c>
      <c r="I241" s="36" t="e">
        <f aca="false">IF(AND(Pay_Num&lt;&gt;"",Sched_Pay+Extra_Pay&lt;Beg_Bal),Beg_Bal-Princ,IF(Pay_Num&lt;&gt;"",0,""))</f>
        <v>#VALUE!</v>
      </c>
      <c r="J241" s="29"/>
      <c r="K241" s="29"/>
    </row>
    <row r="242" customFormat="false" ht="12.75" hidden="false" customHeight="false" outlineLevel="0" collapsed="false">
      <c r="A242" s="32" t="str">
        <f aca="false">IF(Values_Entered_17,A241+1,"")</f>
        <v/>
      </c>
      <c r="B242" s="33" t="str">
        <f aca="false">IF(Pay_Num&lt;&gt;"",DATE(YEAR(Loan_Start_17),MONTH(Loan_Start_17)+(Pay_Num)*12/Num_Pmt_Per_Year,DAY(Loan_Start_17)),"")</f>
        <v/>
      </c>
      <c r="C242" s="36" t="str">
        <f aca="false">IF(Pay_Num&lt;&gt;"",I241,"")</f>
        <v/>
      </c>
      <c r="D242" s="36" t="str">
        <f aca="false">IF(Pay_Num&lt;&gt;"",Scheduled_Monthly_Payment,"")</f>
        <v/>
      </c>
      <c r="E242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42" s="36" t="e">
        <f aca="false">IF(AND(Pay_Num&lt;&gt;"",Sched_Pay+Extra_Pay&lt;Beg_Bal),Sched_Pay+Extra_Pay,IF(Pay_Num&lt;&gt;"",Beg_Bal,""))</f>
        <v>#VALUE!</v>
      </c>
      <c r="G242" s="36" t="str">
        <f aca="false">IF(Pay_Num&lt;&gt;"",Total_Pay-Int,"")</f>
        <v/>
      </c>
      <c r="H242" s="36" t="str">
        <f aca="false">IF(Pay_Num&lt;&gt;"",Beg_Bal*Interest_Rate_17/Num_Pmt_Per_Year,"")</f>
        <v/>
      </c>
      <c r="I242" s="36" t="e">
        <f aca="false">IF(AND(Pay_Num&lt;&gt;"",Sched_Pay+Extra_Pay&lt;Beg_Bal),Beg_Bal-Princ,IF(Pay_Num&lt;&gt;"",0,""))</f>
        <v>#VALUE!</v>
      </c>
      <c r="J242" s="29"/>
      <c r="K242" s="29"/>
    </row>
    <row r="243" customFormat="false" ht="12.75" hidden="false" customHeight="false" outlineLevel="0" collapsed="false">
      <c r="A243" s="32" t="str">
        <f aca="false">IF(Values_Entered_17,A242+1,"")</f>
        <v/>
      </c>
      <c r="B243" s="33" t="str">
        <f aca="false">IF(Pay_Num&lt;&gt;"",DATE(YEAR(Loan_Start_17),MONTH(Loan_Start_17)+(Pay_Num)*12/Num_Pmt_Per_Year,DAY(Loan_Start_17)),"")</f>
        <v/>
      </c>
      <c r="C243" s="36" t="str">
        <f aca="false">IF(Pay_Num&lt;&gt;"",I242,"")</f>
        <v/>
      </c>
      <c r="D243" s="36" t="str">
        <f aca="false">IF(Pay_Num&lt;&gt;"",Scheduled_Monthly_Payment,"")</f>
        <v/>
      </c>
      <c r="E243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43" s="36" t="e">
        <f aca="false">IF(AND(Pay_Num&lt;&gt;"",Sched_Pay+Extra_Pay&lt;Beg_Bal),Sched_Pay+Extra_Pay,IF(Pay_Num&lt;&gt;"",Beg_Bal,""))</f>
        <v>#VALUE!</v>
      </c>
      <c r="G243" s="36" t="str">
        <f aca="false">IF(Pay_Num&lt;&gt;"",Total_Pay-Int,"")</f>
        <v/>
      </c>
      <c r="H243" s="36" t="str">
        <f aca="false">IF(Pay_Num&lt;&gt;"",Beg_Bal*Interest_Rate_17/Num_Pmt_Per_Year,"")</f>
        <v/>
      </c>
      <c r="I243" s="36" t="e">
        <f aca="false">IF(AND(Pay_Num&lt;&gt;"",Sched_Pay+Extra_Pay&lt;Beg_Bal),Beg_Bal-Princ,IF(Pay_Num&lt;&gt;"",0,""))</f>
        <v>#VALUE!</v>
      </c>
      <c r="J243" s="29"/>
      <c r="K243" s="29"/>
    </row>
    <row r="244" customFormat="false" ht="12.75" hidden="false" customHeight="false" outlineLevel="0" collapsed="false">
      <c r="A244" s="32" t="str">
        <f aca="false">IF(Values_Entered_17,A243+1,"")</f>
        <v/>
      </c>
      <c r="B244" s="33" t="str">
        <f aca="false">IF(Pay_Num&lt;&gt;"",DATE(YEAR(Loan_Start_17),MONTH(Loan_Start_17)+(Pay_Num)*12/Num_Pmt_Per_Year,DAY(Loan_Start_17)),"")</f>
        <v/>
      </c>
      <c r="C244" s="36" t="str">
        <f aca="false">IF(Pay_Num&lt;&gt;"",I243,"")</f>
        <v/>
      </c>
      <c r="D244" s="36" t="str">
        <f aca="false">IF(Pay_Num&lt;&gt;"",Scheduled_Monthly_Payment,"")</f>
        <v/>
      </c>
      <c r="E244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44" s="36" t="e">
        <f aca="false">IF(AND(Pay_Num&lt;&gt;"",Sched_Pay+Extra_Pay&lt;Beg_Bal),Sched_Pay+Extra_Pay,IF(Pay_Num&lt;&gt;"",Beg_Bal,""))</f>
        <v>#VALUE!</v>
      </c>
      <c r="G244" s="36" t="str">
        <f aca="false">IF(Pay_Num&lt;&gt;"",Total_Pay-Int,"")</f>
        <v/>
      </c>
      <c r="H244" s="36" t="str">
        <f aca="false">IF(Pay_Num&lt;&gt;"",Beg_Bal*Interest_Rate_17/Num_Pmt_Per_Year,"")</f>
        <v/>
      </c>
      <c r="I244" s="36" t="e">
        <f aca="false">IF(AND(Pay_Num&lt;&gt;"",Sched_Pay+Extra_Pay&lt;Beg_Bal),Beg_Bal-Princ,IF(Pay_Num&lt;&gt;"",0,""))</f>
        <v>#VALUE!</v>
      </c>
      <c r="J244" s="29"/>
      <c r="K244" s="29"/>
    </row>
    <row r="245" customFormat="false" ht="12.75" hidden="false" customHeight="false" outlineLevel="0" collapsed="false">
      <c r="A245" s="32" t="str">
        <f aca="false">IF(Values_Entered_17,A244+1,"")</f>
        <v/>
      </c>
      <c r="B245" s="33" t="str">
        <f aca="false">IF(Pay_Num&lt;&gt;"",DATE(YEAR(Loan_Start_17),MONTH(Loan_Start_17)+(Pay_Num)*12/Num_Pmt_Per_Year,DAY(Loan_Start_17)),"")</f>
        <v/>
      </c>
      <c r="C245" s="36" t="str">
        <f aca="false">IF(Pay_Num&lt;&gt;"",I244,"")</f>
        <v/>
      </c>
      <c r="D245" s="36" t="str">
        <f aca="false">IF(Pay_Num&lt;&gt;"",Scheduled_Monthly_Payment,"")</f>
        <v/>
      </c>
      <c r="E245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45" s="36" t="e">
        <f aca="false">IF(AND(Pay_Num&lt;&gt;"",Sched_Pay+Extra_Pay&lt;Beg_Bal),Sched_Pay+Extra_Pay,IF(Pay_Num&lt;&gt;"",Beg_Bal,""))</f>
        <v>#VALUE!</v>
      </c>
      <c r="G245" s="36" t="str">
        <f aca="false">IF(Pay_Num&lt;&gt;"",Total_Pay-Int,"")</f>
        <v/>
      </c>
      <c r="H245" s="36" t="str">
        <f aca="false">IF(Pay_Num&lt;&gt;"",Beg_Bal*Interest_Rate_17/Num_Pmt_Per_Year,"")</f>
        <v/>
      </c>
      <c r="I245" s="36" t="e">
        <f aca="false">IF(AND(Pay_Num&lt;&gt;"",Sched_Pay+Extra_Pay&lt;Beg_Bal),Beg_Bal-Princ,IF(Pay_Num&lt;&gt;"",0,""))</f>
        <v>#VALUE!</v>
      </c>
      <c r="J245" s="29"/>
      <c r="K245" s="29"/>
    </row>
    <row r="246" customFormat="false" ht="12.75" hidden="false" customHeight="false" outlineLevel="0" collapsed="false">
      <c r="A246" s="32" t="str">
        <f aca="false">IF(Values_Entered_17,A245+1,"")</f>
        <v/>
      </c>
      <c r="B246" s="33" t="str">
        <f aca="false">IF(Pay_Num&lt;&gt;"",DATE(YEAR(Loan_Start_17),MONTH(Loan_Start_17)+(Pay_Num)*12/Num_Pmt_Per_Year,DAY(Loan_Start_17)),"")</f>
        <v/>
      </c>
      <c r="C246" s="36" t="str">
        <f aca="false">IF(Pay_Num&lt;&gt;"",I245,"")</f>
        <v/>
      </c>
      <c r="D246" s="36" t="str">
        <f aca="false">IF(Pay_Num&lt;&gt;"",Scheduled_Monthly_Payment,"")</f>
        <v/>
      </c>
      <c r="E246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46" s="36" t="e">
        <f aca="false">IF(AND(Pay_Num&lt;&gt;"",Sched_Pay+Extra_Pay&lt;Beg_Bal),Sched_Pay+Extra_Pay,IF(Pay_Num&lt;&gt;"",Beg_Bal,""))</f>
        <v>#VALUE!</v>
      </c>
      <c r="G246" s="36" t="str">
        <f aca="false">IF(Pay_Num&lt;&gt;"",Total_Pay-Int,"")</f>
        <v/>
      </c>
      <c r="H246" s="36" t="str">
        <f aca="false">IF(Pay_Num&lt;&gt;"",Beg_Bal*Interest_Rate_17/Num_Pmt_Per_Year,"")</f>
        <v/>
      </c>
      <c r="I246" s="36" t="e">
        <f aca="false">IF(AND(Pay_Num&lt;&gt;"",Sched_Pay+Extra_Pay&lt;Beg_Bal),Beg_Bal-Princ,IF(Pay_Num&lt;&gt;"",0,""))</f>
        <v>#VALUE!</v>
      </c>
      <c r="J246" s="29"/>
      <c r="K246" s="29"/>
    </row>
    <row r="247" customFormat="false" ht="12.75" hidden="false" customHeight="false" outlineLevel="0" collapsed="false">
      <c r="A247" s="32" t="str">
        <f aca="false">IF(Values_Entered_17,A246+1,"")</f>
        <v/>
      </c>
      <c r="B247" s="33" t="str">
        <f aca="false">IF(Pay_Num&lt;&gt;"",DATE(YEAR(Loan_Start_17),MONTH(Loan_Start_17)+(Pay_Num)*12/Num_Pmt_Per_Year,DAY(Loan_Start_17)),"")</f>
        <v/>
      </c>
      <c r="C247" s="36" t="str">
        <f aca="false">IF(Pay_Num&lt;&gt;"",I246,"")</f>
        <v/>
      </c>
      <c r="D247" s="36" t="str">
        <f aca="false">IF(Pay_Num&lt;&gt;"",Scheduled_Monthly_Payment,"")</f>
        <v/>
      </c>
      <c r="E247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47" s="36" t="e">
        <f aca="false">IF(AND(Pay_Num&lt;&gt;"",Sched_Pay+Extra_Pay&lt;Beg_Bal),Sched_Pay+Extra_Pay,IF(Pay_Num&lt;&gt;"",Beg_Bal,""))</f>
        <v>#VALUE!</v>
      </c>
      <c r="G247" s="36" t="str">
        <f aca="false">IF(Pay_Num&lt;&gt;"",Total_Pay-Int,"")</f>
        <v/>
      </c>
      <c r="H247" s="36" t="str">
        <f aca="false">IF(Pay_Num&lt;&gt;"",Beg_Bal*Interest_Rate_17/Num_Pmt_Per_Year,"")</f>
        <v/>
      </c>
      <c r="I247" s="36" t="e">
        <f aca="false">IF(AND(Pay_Num&lt;&gt;"",Sched_Pay+Extra_Pay&lt;Beg_Bal),Beg_Bal-Princ,IF(Pay_Num&lt;&gt;"",0,""))</f>
        <v>#VALUE!</v>
      </c>
      <c r="J247" s="29"/>
      <c r="K247" s="29"/>
    </row>
    <row r="248" customFormat="false" ht="12.75" hidden="false" customHeight="false" outlineLevel="0" collapsed="false">
      <c r="A248" s="32" t="str">
        <f aca="false">IF(Values_Entered_17,A247+1,"")</f>
        <v/>
      </c>
      <c r="B248" s="33" t="str">
        <f aca="false">IF(Pay_Num&lt;&gt;"",DATE(YEAR(Loan_Start_17),MONTH(Loan_Start_17)+(Pay_Num)*12/Num_Pmt_Per_Year,DAY(Loan_Start_17)),"")</f>
        <v/>
      </c>
      <c r="C248" s="36" t="str">
        <f aca="false">IF(Pay_Num&lt;&gt;"",I247,"")</f>
        <v/>
      </c>
      <c r="D248" s="36" t="str">
        <f aca="false">IF(Pay_Num&lt;&gt;"",Scheduled_Monthly_Payment,"")</f>
        <v/>
      </c>
      <c r="E248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48" s="36" t="e">
        <f aca="false">IF(AND(Pay_Num&lt;&gt;"",Sched_Pay+Extra_Pay&lt;Beg_Bal),Sched_Pay+Extra_Pay,IF(Pay_Num&lt;&gt;"",Beg_Bal,""))</f>
        <v>#VALUE!</v>
      </c>
      <c r="G248" s="36" t="str">
        <f aca="false">IF(Pay_Num&lt;&gt;"",Total_Pay-Int,"")</f>
        <v/>
      </c>
      <c r="H248" s="36" t="str">
        <f aca="false">IF(Pay_Num&lt;&gt;"",Beg_Bal*Interest_Rate_17/Num_Pmt_Per_Year,"")</f>
        <v/>
      </c>
      <c r="I248" s="36" t="e">
        <f aca="false">IF(AND(Pay_Num&lt;&gt;"",Sched_Pay+Extra_Pay&lt;Beg_Bal),Beg_Bal-Princ,IF(Pay_Num&lt;&gt;"",0,""))</f>
        <v>#VALUE!</v>
      </c>
      <c r="J248" s="29"/>
      <c r="K248" s="29"/>
    </row>
    <row r="249" customFormat="false" ht="12.75" hidden="false" customHeight="false" outlineLevel="0" collapsed="false">
      <c r="A249" s="32" t="str">
        <f aca="false">IF(Values_Entered_17,A248+1,"")</f>
        <v/>
      </c>
      <c r="B249" s="33" t="str">
        <f aca="false">IF(Pay_Num&lt;&gt;"",DATE(YEAR(Loan_Start_17),MONTH(Loan_Start_17)+(Pay_Num)*12/Num_Pmt_Per_Year,DAY(Loan_Start_17)),"")</f>
        <v/>
      </c>
      <c r="C249" s="36" t="str">
        <f aca="false">IF(Pay_Num&lt;&gt;"",I248,"")</f>
        <v/>
      </c>
      <c r="D249" s="36" t="str">
        <f aca="false">IF(Pay_Num&lt;&gt;"",Scheduled_Monthly_Payment,"")</f>
        <v/>
      </c>
      <c r="E249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49" s="36" t="e">
        <f aca="false">IF(AND(Pay_Num&lt;&gt;"",Sched_Pay+Extra_Pay&lt;Beg_Bal),Sched_Pay+Extra_Pay,IF(Pay_Num&lt;&gt;"",Beg_Bal,""))</f>
        <v>#VALUE!</v>
      </c>
      <c r="G249" s="36" t="str">
        <f aca="false">IF(Pay_Num&lt;&gt;"",Total_Pay-Int,"")</f>
        <v/>
      </c>
      <c r="H249" s="36" t="str">
        <f aca="false">IF(Pay_Num&lt;&gt;"",Beg_Bal*Interest_Rate_17/Num_Pmt_Per_Year,"")</f>
        <v/>
      </c>
      <c r="I249" s="36" t="e">
        <f aca="false">IF(AND(Pay_Num&lt;&gt;"",Sched_Pay+Extra_Pay&lt;Beg_Bal),Beg_Bal-Princ,IF(Pay_Num&lt;&gt;"",0,""))</f>
        <v>#VALUE!</v>
      </c>
      <c r="J249" s="29"/>
      <c r="K249" s="29"/>
    </row>
    <row r="250" customFormat="false" ht="12.75" hidden="false" customHeight="false" outlineLevel="0" collapsed="false">
      <c r="A250" s="32" t="str">
        <f aca="false">IF(Values_Entered_17,A249+1,"")</f>
        <v/>
      </c>
      <c r="B250" s="33" t="str">
        <f aca="false">IF(Pay_Num&lt;&gt;"",DATE(YEAR(Loan_Start_17),MONTH(Loan_Start_17)+(Pay_Num)*12/Num_Pmt_Per_Year,DAY(Loan_Start_17)),"")</f>
        <v/>
      </c>
      <c r="C250" s="36" t="str">
        <f aca="false">IF(Pay_Num&lt;&gt;"",I249,"")</f>
        <v/>
      </c>
      <c r="D250" s="36" t="str">
        <f aca="false">IF(Pay_Num&lt;&gt;"",Scheduled_Monthly_Payment,"")</f>
        <v/>
      </c>
      <c r="E250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50" s="36" t="e">
        <f aca="false">IF(AND(Pay_Num&lt;&gt;"",Sched_Pay+Extra_Pay&lt;Beg_Bal),Sched_Pay+Extra_Pay,IF(Pay_Num&lt;&gt;"",Beg_Bal,""))</f>
        <v>#VALUE!</v>
      </c>
      <c r="G250" s="36" t="str">
        <f aca="false">IF(Pay_Num&lt;&gt;"",Total_Pay-Int,"")</f>
        <v/>
      </c>
      <c r="H250" s="36" t="str">
        <f aca="false">IF(Pay_Num&lt;&gt;"",Beg_Bal*Interest_Rate_17/Num_Pmt_Per_Year,"")</f>
        <v/>
      </c>
      <c r="I250" s="36" t="e">
        <f aca="false">IF(AND(Pay_Num&lt;&gt;"",Sched_Pay+Extra_Pay&lt;Beg_Bal),Beg_Bal-Princ,IF(Pay_Num&lt;&gt;"",0,""))</f>
        <v>#VALUE!</v>
      </c>
      <c r="J250" s="29"/>
      <c r="K250" s="29"/>
    </row>
    <row r="251" customFormat="false" ht="12.75" hidden="false" customHeight="false" outlineLevel="0" collapsed="false">
      <c r="A251" s="32" t="str">
        <f aca="false">IF(Values_Entered_17,A250+1,"")</f>
        <v/>
      </c>
      <c r="B251" s="33" t="str">
        <f aca="false">IF(Pay_Num&lt;&gt;"",DATE(YEAR(Loan_Start_17),MONTH(Loan_Start_17)+(Pay_Num)*12/Num_Pmt_Per_Year,DAY(Loan_Start_17)),"")</f>
        <v/>
      </c>
      <c r="C251" s="36" t="str">
        <f aca="false">IF(Pay_Num&lt;&gt;"",I250,"")</f>
        <v/>
      </c>
      <c r="D251" s="36" t="str">
        <f aca="false">IF(Pay_Num&lt;&gt;"",Scheduled_Monthly_Payment,"")</f>
        <v/>
      </c>
      <c r="E251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51" s="36" t="e">
        <f aca="false">IF(AND(Pay_Num&lt;&gt;"",Sched_Pay+Extra_Pay&lt;Beg_Bal),Sched_Pay+Extra_Pay,IF(Pay_Num&lt;&gt;"",Beg_Bal,""))</f>
        <v>#VALUE!</v>
      </c>
      <c r="G251" s="36" t="str">
        <f aca="false">IF(Pay_Num&lt;&gt;"",Total_Pay-Int,"")</f>
        <v/>
      </c>
      <c r="H251" s="36" t="str">
        <f aca="false">IF(Pay_Num&lt;&gt;"",Beg_Bal*Interest_Rate_17/Num_Pmt_Per_Year,"")</f>
        <v/>
      </c>
      <c r="I251" s="36" t="e">
        <f aca="false">IF(AND(Pay_Num&lt;&gt;"",Sched_Pay+Extra_Pay&lt;Beg_Bal),Beg_Bal-Princ,IF(Pay_Num&lt;&gt;"",0,""))</f>
        <v>#VALUE!</v>
      </c>
      <c r="J251" s="29"/>
      <c r="K251" s="29"/>
    </row>
    <row r="252" customFormat="false" ht="12.75" hidden="false" customHeight="false" outlineLevel="0" collapsed="false">
      <c r="A252" s="32" t="str">
        <f aca="false">IF(Values_Entered_17,A251+1,"")</f>
        <v/>
      </c>
      <c r="B252" s="33" t="str">
        <f aca="false">IF(Pay_Num&lt;&gt;"",DATE(YEAR(Loan_Start_17),MONTH(Loan_Start_17)+(Pay_Num)*12/Num_Pmt_Per_Year,DAY(Loan_Start_17)),"")</f>
        <v/>
      </c>
      <c r="C252" s="36" t="str">
        <f aca="false">IF(Pay_Num&lt;&gt;"",I251,"")</f>
        <v/>
      </c>
      <c r="D252" s="36" t="str">
        <f aca="false">IF(Pay_Num&lt;&gt;"",Scheduled_Monthly_Payment,"")</f>
        <v/>
      </c>
      <c r="E252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52" s="36" t="e">
        <f aca="false">IF(AND(Pay_Num&lt;&gt;"",Sched_Pay+Extra_Pay&lt;Beg_Bal),Sched_Pay+Extra_Pay,IF(Pay_Num&lt;&gt;"",Beg_Bal,""))</f>
        <v>#VALUE!</v>
      </c>
      <c r="G252" s="36" t="str">
        <f aca="false">IF(Pay_Num&lt;&gt;"",Total_Pay-Int,"")</f>
        <v/>
      </c>
      <c r="H252" s="36" t="str">
        <f aca="false">IF(Pay_Num&lt;&gt;"",Beg_Bal*Interest_Rate_17/Num_Pmt_Per_Year,"")</f>
        <v/>
      </c>
      <c r="I252" s="36" t="e">
        <f aca="false">IF(AND(Pay_Num&lt;&gt;"",Sched_Pay+Extra_Pay&lt;Beg_Bal),Beg_Bal-Princ,IF(Pay_Num&lt;&gt;"",0,""))</f>
        <v>#VALUE!</v>
      </c>
      <c r="J252" s="29"/>
      <c r="K252" s="29"/>
    </row>
    <row r="253" customFormat="false" ht="12.75" hidden="false" customHeight="false" outlineLevel="0" collapsed="false">
      <c r="A253" s="32" t="str">
        <f aca="false">IF(Values_Entered_17,A252+1,"")</f>
        <v/>
      </c>
      <c r="B253" s="33" t="str">
        <f aca="false">IF(Pay_Num&lt;&gt;"",DATE(YEAR(Loan_Start_17),MONTH(Loan_Start_17)+(Pay_Num)*12/Num_Pmt_Per_Year,DAY(Loan_Start_17)),"")</f>
        <v/>
      </c>
      <c r="C253" s="36" t="str">
        <f aca="false">IF(Pay_Num&lt;&gt;"",I252,"")</f>
        <v/>
      </c>
      <c r="D253" s="36" t="str">
        <f aca="false">IF(Pay_Num&lt;&gt;"",Scheduled_Monthly_Payment,"")</f>
        <v/>
      </c>
      <c r="E253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53" s="36" t="e">
        <f aca="false">IF(AND(Pay_Num&lt;&gt;"",Sched_Pay+Extra_Pay&lt;Beg_Bal),Sched_Pay+Extra_Pay,IF(Pay_Num&lt;&gt;"",Beg_Bal,""))</f>
        <v>#VALUE!</v>
      </c>
      <c r="G253" s="36" t="str">
        <f aca="false">IF(Pay_Num&lt;&gt;"",Total_Pay-Int,"")</f>
        <v/>
      </c>
      <c r="H253" s="36" t="str">
        <f aca="false">IF(Pay_Num&lt;&gt;"",Beg_Bal*Interest_Rate_17/Num_Pmt_Per_Year,"")</f>
        <v/>
      </c>
      <c r="I253" s="36" t="e">
        <f aca="false">IF(AND(Pay_Num&lt;&gt;"",Sched_Pay+Extra_Pay&lt;Beg_Bal),Beg_Bal-Princ,IF(Pay_Num&lt;&gt;"",0,""))</f>
        <v>#VALUE!</v>
      </c>
      <c r="J253" s="29"/>
      <c r="K253" s="29"/>
    </row>
    <row r="254" customFormat="false" ht="12.75" hidden="false" customHeight="false" outlineLevel="0" collapsed="false">
      <c r="A254" s="32" t="str">
        <f aca="false">IF(Values_Entered_17,A253+1,"")</f>
        <v/>
      </c>
      <c r="B254" s="33" t="str">
        <f aca="false">IF(Pay_Num&lt;&gt;"",DATE(YEAR(Loan_Start_17),MONTH(Loan_Start_17)+(Pay_Num)*12/Num_Pmt_Per_Year,DAY(Loan_Start_17)),"")</f>
        <v/>
      </c>
      <c r="C254" s="36" t="str">
        <f aca="false">IF(Pay_Num&lt;&gt;"",I253,"")</f>
        <v/>
      </c>
      <c r="D254" s="36" t="str">
        <f aca="false">IF(Pay_Num&lt;&gt;"",Scheduled_Monthly_Payment,"")</f>
        <v/>
      </c>
      <c r="E254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54" s="36" t="e">
        <f aca="false">IF(AND(Pay_Num&lt;&gt;"",Sched_Pay+Extra_Pay&lt;Beg_Bal),Sched_Pay+Extra_Pay,IF(Pay_Num&lt;&gt;"",Beg_Bal,""))</f>
        <v>#VALUE!</v>
      </c>
      <c r="G254" s="36" t="str">
        <f aca="false">IF(Pay_Num&lt;&gt;"",Total_Pay-Int,"")</f>
        <v/>
      </c>
      <c r="H254" s="36" t="str">
        <f aca="false">IF(Pay_Num&lt;&gt;"",Beg_Bal*Interest_Rate_17/Num_Pmt_Per_Year,"")</f>
        <v/>
      </c>
      <c r="I254" s="36" t="e">
        <f aca="false">IF(AND(Pay_Num&lt;&gt;"",Sched_Pay+Extra_Pay&lt;Beg_Bal),Beg_Bal-Princ,IF(Pay_Num&lt;&gt;"",0,""))</f>
        <v>#VALUE!</v>
      </c>
      <c r="J254" s="29"/>
      <c r="K254" s="29"/>
    </row>
    <row r="255" customFormat="false" ht="12.75" hidden="false" customHeight="false" outlineLevel="0" collapsed="false">
      <c r="A255" s="32" t="str">
        <f aca="false">IF(Values_Entered_17,A254+1,"")</f>
        <v/>
      </c>
      <c r="B255" s="33" t="str">
        <f aca="false">IF(Pay_Num&lt;&gt;"",DATE(YEAR(Loan_Start_17),MONTH(Loan_Start_17)+(Pay_Num)*12/Num_Pmt_Per_Year,DAY(Loan_Start_17)),"")</f>
        <v/>
      </c>
      <c r="C255" s="36" t="str">
        <f aca="false">IF(Pay_Num&lt;&gt;"",I254,"")</f>
        <v/>
      </c>
      <c r="D255" s="36" t="str">
        <f aca="false">IF(Pay_Num&lt;&gt;"",Scheduled_Monthly_Payment,"")</f>
        <v/>
      </c>
      <c r="E255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55" s="36" t="e">
        <f aca="false">IF(AND(Pay_Num&lt;&gt;"",Sched_Pay+Extra_Pay&lt;Beg_Bal),Sched_Pay+Extra_Pay,IF(Pay_Num&lt;&gt;"",Beg_Bal,""))</f>
        <v>#VALUE!</v>
      </c>
      <c r="G255" s="36" t="str">
        <f aca="false">IF(Pay_Num&lt;&gt;"",Total_Pay-Int,"")</f>
        <v/>
      </c>
      <c r="H255" s="36" t="str">
        <f aca="false">IF(Pay_Num&lt;&gt;"",Beg_Bal*Interest_Rate_17/Num_Pmt_Per_Year,"")</f>
        <v/>
      </c>
      <c r="I255" s="36" t="e">
        <f aca="false">IF(AND(Pay_Num&lt;&gt;"",Sched_Pay+Extra_Pay&lt;Beg_Bal),Beg_Bal-Princ,IF(Pay_Num&lt;&gt;"",0,""))</f>
        <v>#VALUE!</v>
      </c>
      <c r="J255" s="29"/>
      <c r="K255" s="29"/>
    </row>
    <row r="256" customFormat="false" ht="12.75" hidden="false" customHeight="false" outlineLevel="0" collapsed="false">
      <c r="A256" s="32" t="str">
        <f aca="false">IF(Values_Entered_17,A255+1,"")</f>
        <v/>
      </c>
      <c r="B256" s="33" t="str">
        <f aca="false">IF(Pay_Num&lt;&gt;"",DATE(YEAR(Loan_Start_17),MONTH(Loan_Start_17)+(Pay_Num)*12/Num_Pmt_Per_Year,DAY(Loan_Start_17)),"")</f>
        <v/>
      </c>
      <c r="C256" s="36" t="str">
        <f aca="false">IF(Pay_Num&lt;&gt;"",I255,"")</f>
        <v/>
      </c>
      <c r="D256" s="36" t="str">
        <f aca="false">IF(Pay_Num&lt;&gt;"",Scheduled_Monthly_Payment,"")</f>
        <v/>
      </c>
      <c r="E256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56" s="36" t="e">
        <f aca="false">IF(AND(Pay_Num&lt;&gt;"",Sched_Pay+Extra_Pay&lt;Beg_Bal),Sched_Pay+Extra_Pay,IF(Pay_Num&lt;&gt;"",Beg_Bal,""))</f>
        <v>#VALUE!</v>
      </c>
      <c r="G256" s="36" t="str">
        <f aca="false">IF(Pay_Num&lt;&gt;"",Total_Pay-Int,"")</f>
        <v/>
      </c>
      <c r="H256" s="36" t="str">
        <f aca="false">IF(Pay_Num&lt;&gt;"",Beg_Bal*Interest_Rate_17/Num_Pmt_Per_Year,"")</f>
        <v/>
      </c>
      <c r="I256" s="36" t="e">
        <f aca="false">IF(AND(Pay_Num&lt;&gt;"",Sched_Pay+Extra_Pay&lt;Beg_Bal),Beg_Bal-Princ,IF(Pay_Num&lt;&gt;"",0,""))</f>
        <v>#VALUE!</v>
      </c>
      <c r="J256" s="29"/>
      <c r="K256" s="29"/>
    </row>
    <row r="257" customFormat="false" ht="12.75" hidden="false" customHeight="false" outlineLevel="0" collapsed="false">
      <c r="A257" s="32" t="str">
        <f aca="false">IF(Values_Entered_17,A256+1,"")</f>
        <v/>
      </c>
      <c r="B257" s="33" t="str">
        <f aca="false">IF(Pay_Num&lt;&gt;"",DATE(YEAR(Loan_Start_17),MONTH(Loan_Start_17)+(Pay_Num)*12/Num_Pmt_Per_Year,DAY(Loan_Start_17)),"")</f>
        <v/>
      </c>
      <c r="C257" s="36" t="str">
        <f aca="false">IF(Pay_Num&lt;&gt;"",I256,"")</f>
        <v/>
      </c>
      <c r="D257" s="36" t="str">
        <f aca="false">IF(Pay_Num&lt;&gt;"",Scheduled_Monthly_Payment,"")</f>
        <v/>
      </c>
      <c r="E257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57" s="36" t="e">
        <f aca="false">IF(AND(Pay_Num&lt;&gt;"",Sched_Pay+Extra_Pay&lt;Beg_Bal),Sched_Pay+Extra_Pay,IF(Pay_Num&lt;&gt;"",Beg_Bal,""))</f>
        <v>#VALUE!</v>
      </c>
      <c r="G257" s="36" t="str">
        <f aca="false">IF(Pay_Num&lt;&gt;"",Total_Pay-Int,"")</f>
        <v/>
      </c>
      <c r="H257" s="36" t="str">
        <f aca="false">IF(Pay_Num&lt;&gt;"",Beg_Bal*Interest_Rate_17/Num_Pmt_Per_Year,"")</f>
        <v/>
      </c>
      <c r="I257" s="36" t="e">
        <f aca="false">IF(AND(Pay_Num&lt;&gt;"",Sched_Pay+Extra_Pay&lt;Beg_Bal),Beg_Bal-Princ,IF(Pay_Num&lt;&gt;"",0,""))</f>
        <v>#VALUE!</v>
      </c>
      <c r="J257" s="29"/>
      <c r="K257" s="29"/>
    </row>
    <row r="258" customFormat="false" ht="12.75" hidden="false" customHeight="false" outlineLevel="0" collapsed="false">
      <c r="A258" s="32" t="str">
        <f aca="false">IF(Values_Entered_17,A257+1,"")</f>
        <v/>
      </c>
      <c r="B258" s="33" t="str">
        <f aca="false">IF(Pay_Num&lt;&gt;"",DATE(YEAR(Loan_Start_17),MONTH(Loan_Start_17)+(Pay_Num)*12/Num_Pmt_Per_Year,DAY(Loan_Start_17)),"")</f>
        <v/>
      </c>
      <c r="C258" s="36" t="str">
        <f aca="false">IF(Pay_Num&lt;&gt;"",I257,"")</f>
        <v/>
      </c>
      <c r="D258" s="36" t="str">
        <f aca="false">IF(Pay_Num&lt;&gt;"",Scheduled_Monthly_Payment,"")</f>
        <v/>
      </c>
      <c r="E258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58" s="36" t="e">
        <f aca="false">IF(AND(Pay_Num&lt;&gt;"",Sched_Pay+Extra_Pay&lt;Beg_Bal),Sched_Pay+Extra_Pay,IF(Pay_Num&lt;&gt;"",Beg_Bal,""))</f>
        <v>#VALUE!</v>
      </c>
      <c r="G258" s="36" t="str">
        <f aca="false">IF(Pay_Num&lt;&gt;"",Total_Pay-Int,"")</f>
        <v/>
      </c>
      <c r="H258" s="36" t="str">
        <f aca="false">IF(Pay_Num&lt;&gt;"",Beg_Bal*Interest_Rate_17/Num_Pmt_Per_Year,"")</f>
        <v/>
      </c>
      <c r="I258" s="36" t="e">
        <f aca="false">IF(AND(Pay_Num&lt;&gt;"",Sched_Pay+Extra_Pay&lt;Beg_Bal),Beg_Bal-Princ,IF(Pay_Num&lt;&gt;"",0,""))</f>
        <v>#VALUE!</v>
      </c>
      <c r="J258" s="29"/>
      <c r="K258" s="29"/>
    </row>
    <row r="259" customFormat="false" ht="12.75" hidden="false" customHeight="false" outlineLevel="0" collapsed="false">
      <c r="A259" s="32" t="str">
        <f aca="false">IF(Values_Entered_17,A258+1,"")</f>
        <v/>
      </c>
      <c r="B259" s="33" t="str">
        <f aca="false">IF(Pay_Num&lt;&gt;"",DATE(YEAR(Loan_Start_17),MONTH(Loan_Start_17)+(Pay_Num)*12/Num_Pmt_Per_Year,DAY(Loan_Start_17)),"")</f>
        <v/>
      </c>
      <c r="C259" s="36" t="str">
        <f aca="false">IF(Pay_Num&lt;&gt;"",I258,"")</f>
        <v/>
      </c>
      <c r="D259" s="36" t="str">
        <f aca="false">IF(Pay_Num&lt;&gt;"",Scheduled_Monthly_Payment,"")</f>
        <v/>
      </c>
      <c r="E259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59" s="36" t="e">
        <f aca="false">IF(AND(Pay_Num&lt;&gt;"",Sched_Pay+Extra_Pay&lt;Beg_Bal),Sched_Pay+Extra_Pay,IF(Pay_Num&lt;&gt;"",Beg_Bal,""))</f>
        <v>#VALUE!</v>
      </c>
      <c r="G259" s="36" t="str">
        <f aca="false">IF(Pay_Num&lt;&gt;"",Total_Pay-Int,"")</f>
        <v/>
      </c>
      <c r="H259" s="36" t="str">
        <f aca="false">IF(Pay_Num&lt;&gt;"",Beg_Bal*Interest_Rate_17/Num_Pmt_Per_Year,"")</f>
        <v/>
      </c>
      <c r="I259" s="36" t="e">
        <f aca="false">IF(AND(Pay_Num&lt;&gt;"",Sched_Pay+Extra_Pay&lt;Beg_Bal),Beg_Bal-Princ,IF(Pay_Num&lt;&gt;"",0,""))</f>
        <v>#VALUE!</v>
      </c>
      <c r="J259" s="29"/>
      <c r="K259" s="29"/>
    </row>
    <row r="260" customFormat="false" ht="12.75" hidden="false" customHeight="false" outlineLevel="0" collapsed="false">
      <c r="A260" s="32" t="str">
        <f aca="false">IF(Values_Entered_17,A259+1,"")</f>
        <v/>
      </c>
      <c r="B260" s="33" t="str">
        <f aca="false">IF(Pay_Num&lt;&gt;"",DATE(YEAR(Loan_Start_17),MONTH(Loan_Start_17)+(Pay_Num)*12/Num_Pmt_Per_Year,DAY(Loan_Start_17)),"")</f>
        <v/>
      </c>
      <c r="C260" s="36" t="str">
        <f aca="false">IF(Pay_Num&lt;&gt;"",I259,"")</f>
        <v/>
      </c>
      <c r="D260" s="36" t="str">
        <f aca="false">IF(Pay_Num&lt;&gt;"",Scheduled_Monthly_Payment,"")</f>
        <v/>
      </c>
      <c r="E260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60" s="36" t="e">
        <f aca="false">IF(AND(Pay_Num&lt;&gt;"",Sched_Pay+Extra_Pay&lt;Beg_Bal),Sched_Pay+Extra_Pay,IF(Pay_Num&lt;&gt;"",Beg_Bal,""))</f>
        <v>#VALUE!</v>
      </c>
      <c r="G260" s="36" t="str">
        <f aca="false">IF(Pay_Num&lt;&gt;"",Total_Pay-Int,"")</f>
        <v/>
      </c>
      <c r="H260" s="36" t="str">
        <f aca="false">IF(Pay_Num&lt;&gt;"",Beg_Bal*Interest_Rate_17/Num_Pmt_Per_Year,"")</f>
        <v/>
      </c>
      <c r="I260" s="36" t="e">
        <f aca="false">IF(AND(Pay_Num&lt;&gt;"",Sched_Pay+Extra_Pay&lt;Beg_Bal),Beg_Bal-Princ,IF(Pay_Num&lt;&gt;"",0,""))</f>
        <v>#VALUE!</v>
      </c>
      <c r="J260" s="29"/>
      <c r="K260" s="29"/>
    </row>
    <row r="261" customFormat="false" ht="12.75" hidden="false" customHeight="false" outlineLevel="0" collapsed="false">
      <c r="A261" s="32" t="str">
        <f aca="false">IF(Values_Entered_17,A260+1,"")</f>
        <v/>
      </c>
      <c r="B261" s="33" t="str">
        <f aca="false">IF(Pay_Num&lt;&gt;"",DATE(YEAR(Loan_Start_17),MONTH(Loan_Start_17)+(Pay_Num)*12/Num_Pmt_Per_Year,DAY(Loan_Start_17)),"")</f>
        <v/>
      </c>
      <c r="C261" s="36" t="str">
        <f aca="false">IF(Pay_Num&lt;&gt;"",I260,"")</f>
        <v/>
      </c>
      <c r="D261" s="36" t="str">
        <f aca="false">IF(Pay_Num&lt;&gt;"",Scheduled_Monthly_Payment,"")</f>
        <v/>
      </c>
      <c r="E261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61" s="36" t="e">
        <f aca="false">IF(AND(Pay_Num&lt;&gt;"",Sched_Pay+Extra_Pay&lt;Beg_Bal),Sched_Pay+Extra_Pay,IF(Pay_Num&lt;&gt;"",Beg_Bal,""))</f>
        <v>#VALUE!</v>
      </c>
      <c r="G261" s="36" t="str">
        <f aca="false">IF(Pay_Num&lt;&gt;"",Total_Pay-Int,"")</f>
        <v/>
      </c>
      <c r="H261" s="36" t="str">
        <f aca="false">IF(Pay_Num&lt;&gt;"",Beg_Bal*Interest_Rate_17/Num_Pmt_Per_Year,"")</f>
        <v/>
      </c>
      <c r="I261" s="36" t="e">
        <f aca="false">IF(AND(Pay_Num&lt;&gt;"",Sched_Pay+Extra_Pay&lt;Beg_Bal),Beg_Bal-Princ,IF(Pay_Num&lt;&gt;"",0,""))</f>
        <v>#VALUE!</v>
      </c>
      <c r="J261" s="29"/>
      <c r="K261" s="29"/>
    </row>
    <row r="262" customFormat="false" ht="12.75" hidden="false" customHeight="false" outlineLevel="0" collapsed="false">
      <c r="A262" s="32" t="str">
        <f aca="false">IF(Values_Entered_17,A261+1,"")</f>
        <v/>
      </c>
      <c r="B262" s="33" t="str">
        <f aca="false">IF(Pay_Num&lt;&gt;"",DATE(YEAR(Loan_Start_17),MONTH(Loan_Start_17)+(Pay_Num)*12/Num_Pmt_Per_Year,DAY(Loan_Start_17)),"")</f>
        <v/>
      </c>
      <c r="C262" s="36" t="str">
        <f aca="false">IF(Pay_Num&lt;&gt;"",I261,"")</f>
        <v/>
      </c>
      <c r="D262" s="36" t="str">
        <f aca="false">IF(Pay_Num&lt;&gt;"",Scheduled_Monthly_Payment,"")</f>
        <v/>
      </c>
      <c r="E262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62" s="36" t="e">
        <f aca="false">IF(AND(Pay_Num&lt;&gt;"",Sched_Pay+Extra_Pay&lt;Beg_Bal),Sched_Pay+Extra_Pay,IF(Pay_Num&lt;&gt;"",Beg_Bal,""))</f>
        <v>#VALUE!</v>
      </c>
      <c r="G262" s="36" t="str">
        <f aca="false">IF(Pay_Num&lt;&gt;"",Total_Pay-Int,"")</f>
        <v/>
      </c>
      <c r="H262" s="36" t="str">
        <f aca="false">IF(Pay_Num&lt;&gt;"",Beg_Bal*Interest_Rate_17/Num_Pmt_Per_Year,"")</f>
        <v/>
      </c>
      <c r="I262" s="36" t="e">
        <f aca="false">IF(AND(Pay_Num&lt;&gt;"",Sched_Pay+Extra_Pay&lt;Beg_Bal),Beg_Bal-Princ,IF(Pay_Num&lt;&gt;"",0,""))</f>
        <v>#VALUE!</v>
      </c>
      <c r="J262" s="29"/>
      <c r="K262" s="29"/>
    </row>
    <row r="263" customFormat="false" ht="12.75" hidden="false" customHeight="false" outlineLevel="0" collapsed="false">
      <c r="A263" s="32" t="str">
        <f aca="false">IF(Values_Entered_17,A262+1,"")</f>
        <v/>
      </c>
      <c r="B263" s="33" t="str">
        <f aca="false">IF(Pay_Num&lt;&gt;"",DATE(YEAR(Loan_Start_17),MONTH(Loan_Start_17)+(Pay_Num)*12/Num_Pmt_Per_Year,DAY(Loan_Start_17)),"")</f>
        <v/>
      </c>
      <c r="C263" s="36" t="str">
        <f aca="false">IF(Pay_Num&lt;&gt;"",I262,"")</f>
        <v/>
      </c>
      <c r="D263" s="36" t="str">
        <f aca="false">IF(Pay_Num&lt;&gt;"",Scheduled_Monthly_Payment,"")</f>
        <v/>
      </c>
      <c r="E263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63" s="36" t="e">
        <f aca="false">IF(AND(Pay_Num&lt;&gt;"",Sched_Pay+Extra_Pay&lt;Beg_Bal),Sched_Pay+Extra_Pay,IF(Pay_Num&lt;&gt;"",Beg_Bal,""))</f>
        <v>#VALUE!</v>
      </c>
      <c r="G263" s="36" t="str">
        <f aca="false">IF(Pay_Num&lt;&gt;"",Total_Pay-Int,"")</f>
        <v/>
      </c>
      <c r="H263" s="36" t="str">
        <f aca="false">IF(Pay_Num&lt;&gt;"",Beg_Bal*Interest_Rate_17/Num_Pmt_Per_Year,"")</f>
        <v/>
      </c>
      <c r="I263" s="36" t="e">
        <f aca="false">IF(AND(Pay_Num&lt;&gt;"",Sched_Pay+Extra_Pay&lt;Beg_Bal),Beg_Bal-Princ,IF(Pay_Num&lt;&gt;"",0,""))</f>
        <v>#VALUE!</v>
      </c>
      <c r="J263" s="29"/>
      <c r="K263" s="29"/>
    </row>
    <row r="264" customFormat="false" ht="12.75" hidden="false" customHeight="false" outlineLevel="0" collapsed="false">
      <c r="A264" s="32" t="str">
        <f aca="false">IF(Values_Entered_17,A263+1,"")</f>
        <v/>
      </c>
      <c r="B264" s="33" t="str">
        <f aca="false">IF(Pay_Num&lt;&gt;"",DATE(YEAR(Loan_Start_17),MONTH(Loan_Start_17)+(Pay_Num)*12/Num_Pmt_Per_Year,DAY(Loan_Start_17)),"")</f>
        <v/>
      </c>
      <c r="C264" s="36" t="str">
        <f aca="false">IF(Pay_Num&lt;&gt;"",I263,"")</f>
        <v/>
      </c>
      <c r="D264" s="36" t="str">
        <f aca="false">IF(Pay_Num&lt;&gt;"",Scheduled_Monthly_Payment,"")</f>
        <v/>
      </c>
      <c r="E264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64" s="36" t="e">
        <f aca="false">IF(AND(Pay_Num&lt;&gt;"",Sched_Pay+Extra_Pay&lt;Beg_Bal),Sched_Pay+Extra_Pay,IF(Pay_Num&lt;&gt;"",Beg_Bal,""))</f>
        <v>#VALUE!</v>
      </c>
      <c r="G264" s="36" t="str">
        <f aca="false">IF(Pay_Num&lt;&gt;"",Total_Pay-Int,"")</f>
        <v/>
      </c>
      <c r="H264" s="36" t="str">
        <f aca="false">IF(Pay_Num&lt;&gt;"",Beg_Bal*Interest_Rate_17/Num_Pmt_Per_Year,"")</f>
        <v/>
      </c>
      <c r="I264" s="36" t="e">
        <f aca="false">IF(AND(Pay_Num&lt;&gt;"",Sched_Pay+Extra_Pay&lt;Beg_Bal),Beg_Bal-Princ,IF(Pay_Num&lt;&gt;"",0,""))</f>
        <v>#VALUE!</v>
      </c>
      <c r="J264" s="29"/>
      <c r="K264" s="29"/>
    </row>
    <row r="265" customFormat="false" ht="12.75" hidden="false" customHeight="false" outlineLevel="0" collapsed="false">
      <c r="A265" s="32" t="str">
        <f aca="false">IF(Values_Entered_17,A264+1,"")</f>
        <v/>
      </c>
      <c r="B265" s="33" t="str">
        <f aca="false">IF(Pay_Num&lt;&gt;"",DATE(YEAR(Loan_Start_17),MONTH(Loan_Start_17)+(Pay_Num)*12/Num_Pmt_Per_Year,DAY(Loan_Start_17)),"")</f>
        <v/>
      </c>
      <c r="C265" s="36" t="str">
        <f aca="false">IF(Pay_Num&lt;&gt;"",I264,"")</f>
        <v/>
      </c>
      <c r="D265" s="36" t="str">
        <f aca="false">IF(Pay_Num&lt;&gt;"",Scheduled_Monthly_Payment,"")</f>
        <v/>
      </c>
      <c r="E265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65" s="36" t="e">
        <f aca="false">IF(AND(Pay_Num&lt;&gt;"",Sched_Pay+Extra_Pay&lt;Beg_Bal),Sched_Pay+Extra_Pay,IF(Pay_Num&lt;&gt;"",Beg_Bal,""))</f>
        <v>#VALUE!</v>
      </c>
      <c r="G265" s="36" t="str">
        <f aca="false">IF(Pay_Num&lt;&gt;"",Total_Pay-Int,"")</f>
        <v/>
      </c>
      <c r="H265" s="36" t="str">
        <f aca="false">IF(Pay_Num&lt;&gt;"",Beg_Bal*Interest_Rate_17/Num_Pmt_Per_Year,"")</f>
        <v/>
      </c>
      <c r="I265" s="36" t="e">
        <f aca="false">IF(AND(Pay_Num&lt;&gt;"",Sched_Pay+Extra_Pay&lt;Beg_Bal),Beg_Bal-Princ,IF(Pay_Num&lt;&gt;"",0,""))</f>
        <v>#VALUE!</v>
      </c>
      <c r="J265" s="29"/>
      <c r="K265" s="29"/>
    </row>
    <row r="266" customFormat="false" ht="12.75" hidden="false" customHeight="false" outlineLevel="0" collapsed="false">
      <c r="A266" s="32" t="str">
        <f aca="false">IF(Values_Entered_17,A265+1,"")</f>
        <v/>
      </c>
      <c r="B266" s="33" t="str">
        <f aca="false">IF(Pay_Num&lt;&gt;"",DATE(YEAR(Loan_Start_17),MONTH(Loan_Start_17)+(Pay_Num)*12/Num_Pmt_Per_Year,DAY(Loan_Start_17)),"")</f>
        <v/>
      </c>
      <c r="C266" s="36" t="str">
        <f aca="false">IF(Pay_Num&lt;&gt;"",I265,"")</f>
        <v/>
      </c>
      <c r="D266" s="36" t="str">
        <f aca="false">IF(Pay_Num&lt;&gt;"",Scheduled_Monthly_Payment,"")</f>
        <v/>
      </c>
      <c r="E266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66" s="36" t="e">
        <f aca="false">IF(AND(Pay_Num&lt;&gt;"",Sched_Pay+Extra_Pay&lt;Beg_Bal),Sched_Pay+Extra_Pay,IF(Pay_Num&lt;&gt;"",Beg_Bal,""))</f>
        <v>#VALUE!</v>
      </c>
      <c r="G266" s="36" t="str">
        <f aca="false">IF(Pay_Num&lt;&gt;"",Total_Pay-Int,"")</f>
        <v/>
      </c>
      <c r="H266" s="36" t="str">
        <f aca="false">IF(Pay_Num&lt;&gt;"",Beg_Bal*Interest_Rate_17/Num_Pmt_Per_Year,"")</f>
        <v/>
      </c>
      <c r="I266" s="36" t="e">
        <f aca="false">IF(AND(Pay_Num&lt;&gt;"",Sched_Pay+Extra_Pay&lt;Beg_Bal),Beg_Bal-Princ,IF(Pay_Num&lt;&gt;"",0,""))</f>
        <v>#VALUE!</v>
      </c>
      <c r="J266" s="29"/>
      <c r="K266" s="29"/>
    </row>
    <row r="267" customFormat="false" ht="12.75" hidden="false" customHeight="false" outlineLevel="0" collapsed="false">
      <c r="A267" s="32" t="str">
        <f aca="false">IF(Values_Entered_17,A266+1,"")</f>
        <v/>
      </c>
      <c r="B267" s="33" t="str">
        <f aca="false">IF(Pay_Num&lt;&gt;"",DATE(YEAR(Loan_Start_17),MONTH(Loan_Start_17)+(Pay_Num)*12/Num_Pmt_Per_Year,DAY(Loan_Start_17)),"")</f>
        <v/>
      </c>
      <c r="C267" s="36" t="str">
        <f aca="false">IF(Pay_Num&lt;&gt;"",I266,"")</f>
        <v/>
      </c>
      <c r="D267" s="36" t="str">
        <f aca="false">IF(Pay_Num&lt;&gt;"",Scheduled_Monthly_Payment,"")</f>
        <v/>
      </c>
      <c r="E267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67" s="36" t="e">
        <f aca="false">IF(AND(Pay_Num&lt;&gt;"",Sched_Pay+Extra_Pay&lt;Beg_Bal),Sched_Pay+Extra_Pay,IF(Pay_Num&lt;&gt;"",Beg_Bal,""))</f>
        <v>#VALUE!</v>
      </c>
      <c r="G267" s="36" t="str">
        <f aca="false">IF(Pay_Num&lt;&gt;"",Total_Pay-Int,"")</f>
        <v/>
      </c>
      <c r="H267" s="36" t="str">
        <f aca="false">IF(Pay_Num&lt;&gt;"",Beg_Bal*Interest_Rate_17/Num_Pmt_Per_Year,"")</f>
        <v/>
      </c>
      <c r="I267" s="36" t="e">
        <f aca="false">IF(AND(Pay_Num&lt;&gt;"",Sched_Pay+Extra_Pay&lt;Beg_Bal),Beg_Bal-Princ,IF(Pay_Num&lt;&gt;"",0,""))</f>
        <v>#VALUE!</v>
      </c>
      <c r="J267" s="29"/>
      <c r="K267" s="29"/>
    </row>
    <row r="268" customFormat="false" ht="12.75" hidden="false" customHeight="false" outlineLevel="0" collapsed="false">
      <c r="A268" s="32" t="str">
        <f aca="false">IF(Values_Entered_17,A267+1,"")</f>
        <v/>
      </c>
      <c r="B268" s="33" t="str">
        <f aca="false">IF(Pay_Num&lt;&gt;"",DATE(YEAR(Loan_Start_17),MONTH(Loan_Start_17)+(Pay_Num)*12/Num_Pmt_Per_Year,DAY(Loan_Start_17)),"")</f>
        <v/>
      </c>
      <c r="C268" s="36" t="str">
        <f aca="false">IF(Pay_Num&lt;&gt;"",I267,"")</f>
        <v/>
      </c>
      <c r="D268" s="36" t="str">
        <f aca="false">IF(Pay_Num&lt;&gt;"",Scheduled_Monthly_Payment,"")</f>
        <v/>
      </c>
      <c r="E268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68" s="36" t="e">
        <f aca="false">IF(AND(Pay_Num&lt;&gt;"",Sched_Pay+Extra_Pay&lt;Beg_Bal),Sched_Pay+Extra_Pay,IF(Pay_Num&lt;&gt;"",Beg_Bal,""))</f>
        <v>#VALUE!</v>
      </c>
      <c r="G268" s="36" t="str">
        <f aca="false">IF(Pay_Num&lt;&gt;"",Total_Pay-Int,"")</f>
        <v/>
      </c>
      <c r="H268" s="36" t="str">
        <f aca="false">IF(Pay_Num&lt;&gt;"",Beg_Bal*Interest_Rate_17/Num_Pmt_Per_Year,"")</f>
        <v/>
      </c>
      <c r="I268" s="36" t="e">
        <f aca="false">IF(AND(Pay_Num&lt;&gt;"",Sched_Pay+Extra_Pay&lt;Beg_Bal),Beg_Bal-Princ,IF(Pay_Num&lt;&gt;"",0,""))</f>
        <v>#VALUE!</v>
      </c>
      <c r="J268" s="29"/>
      <c r="K268" s="29"/>
    </row>
    <row r="269" customFormat="false" ht="12.75" hidden="false" customHeight="false" outlineLevel="0" collapsed="false">
      <c r="A269" s="32" t="str">
        <f aca="false">IF(Values_Entered_17,A268+1,"")</f>
        <v/>
      </c>
      <c r="B269" s="33" t="str">
        <f aca="false">IF(Pay_Num&lt;&gt;"",DATE(YEAR(Loan_Start_17),MONTH(Loan_Start_17)+(Pay_Num)*12/Num_Pmt_Per_Year,DAY(Loan_Start_17)),"")</f>
        <v/>
      </c>
      <c r="C269" s="36" t="str">
        <f aca="false">IF(Pay_Num&lt;&gt;"",I268,"")</f>
        <v/>
      </c>
      <c r="D269" s="36" t="str">
        <f aca="false">IF(Pay_Num&lt;&gt;"",Scheduled_Monthly_Payment,"")</f>
        <v/>
      </c>
      <c r="E269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69" s="36" t="e">
        <f aca="false">IF(AND(Pay_Num&lt;&gt;"",Sched_Pay+Extra_Pay&lt;Beg_Bal),Sched_Pay+Extra_Pay,IF(Pay_Num&lt;&gt;"",Beg_Bal,""))</f>
        <v>#VALUE!</v>
      </c>
      <c r="G269" s="36" t="str">
        <f aca="false">IF(Pay_Num&lt;&gt;"",Total_Pay-Int,"")</f>
        <v/>
      </c>
      <c r="H269" s="36" t="str">
        <f aca="false">IF(Pay_Num&lt;&gt;"",Beg_Bal*Interest_Rate_17/Num_Pmt_Per_Year,"")</f>
        <v/>
      </c>
      <c r="I269" s="36" t="e">
        <f aca="false">IF(AND(Pay_Num&lt;&gt;"",Sched_Pay+Extra_Pay&lt;Beg_Bal),Beg_Bal-Princ,IF(Pay_Num&lt;&gt;"",0,""))</f>
        <v>#VALUE!</v>
      </c>
      <c r="J269" s="29"/>
      <c r="K269" s="29"/>
    </row>
    <row r="270" customFormat="false" ht="12.75" hidden="false" customHeight="false" outlineLevel="0" collapsed="false">
      <c r="A270" s="32" t="str">
        <f aca="false">IF(Values_Entered_17,A269+1,"")</f>
        <v/>
      </c>
      <c r="B270" s="33" t="str">
        <f aca="false">IF(Pay_Num&lt;&gt;"",DATE(YEAR(Loan_Start_17),MONTH(Loan_Start_17)+(Pay_Num)*12/Num_Pmt_Per_Year,DAY(Loan_Start_17)),"")</f>
        <v/>
      </c>
      <c r="C270" s="36" t="str">
        <f aca="false">IF(Pay_Num&lt;&gt;"",I269,"")</f>
        <v/>
      </c>
      <c r="D270" s="36" t="str">
        <f aca="false">IF(Pay_Num&lt;&gt;"",Scheduled_Monthly_Payment,"")</f>
        <v/>
      </c>
      <c r="E270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70" s="36" t="e">
        <f aca="false">IF(AND(Pay_Num&lt;&gt;"",Sched_Pay+Extra_Pay&lt;Beg_Bal),Sched_Pay+Extra_Pay,IF(Pay_Num&lt;&gt;"",Beg_Bal,""))</f>
        <v>#VALUE!</v>
      </c>
      <c r="G270" s="36" t="str">
        <f aca="false">IF(Pay_Num&lt;&gt;"",Total_Pay-Int,"")</f>
        <v/>
      </c>
      <c r="H270" s="36" t="str">
        <f aca="false">IF(Pay_Num&lt;&gt;"",Beg_Bal*Interest_Rate_17/Num_Pmt_Per_Year,"")</f>
        <v/>
      </c>
      <c r="I270" s="36" t="e">
        <f aca="false">IF(AND(Pay_Num&lt;&gt;"",Sched_Pay+Extra_Pay&lt;Beg_Bal),Beg_Bal-Princ,IF(Pay_Num&lt;&gt;"",0,""))</f>
        <v>#VALUE!</v>
      </c>
      <c r="J270" s="29"/>
      <c r="K270" s="29"/>
    </row>
    <row r="271" customFormat="false" ht="12.75" hidden="false" customHeight="false" outlineLevel="0" collapsed="false">
      <c r="A271" s="32" t="str">
        <f aca="false">IF(Values_Entered_17,A270+1,"")</f>
        <v/>
      </c>
      <c r="B271" s="33" t="str">
        <f aca="false">IF(Pay_Num&lt;&gt;"",DATE(YEAR(Loan_Start_17),MONTH(Loan_Start_17)+(Pay_Num)*12/Num_Pmt_Per_Year,DAY(Loan_Start_17)),"")</f>
        <v/>
      </c>
      <c r="C271" s="36" t="str">
        <f aca="false">IF(Pay_Num&lt;&gt;"",I270,"")</f>
        <v/>
      </c>
      <c r="D271" s="36" t="str">
        <f aca="false">IF(Pay_Num&lt;&gt;"",Scheduled_Monthly_Payment,"")</f>
        <v/>
      </c>
      <c r="E271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71" s="36" t="e">
        <f aca="false">IF(AND(Pay_Num&lt;&gt;"",Sched_Pay+Extra_Pay&lt;Beg_Bal),Sched_Pay+Extra_Pay,IF(Pay_Num&lt;&gt;"",Beg_Bal,""))</f>
        <v>#VALUE!</v>
      </c>
      <c r="G271" s="36" t="str">
        <f aca="false">IF(Pay_Num&lt;&gt;"",Total_Pay-Int,"")</f>
        <v/>
      </c>
      <c r="H271" s="36" t="str">
        <f aca="false">IF(Pay_Num&lt;&gt;"",Beg_Bal*Interest_Rate_17/Num_Pmt_Per_Year,"")</f>
        <v/>
      </c>
      <c r="I271" s="36" t="e">
        <f aca="false">IF(AND(Pay_Num&lt;&gt;"",Sched_Pay+Extra_Pay&lt;Beg_Bal),Beg_Bal-Princ,IF(Pay_Num&lt;&gt;"",0,""))</f>
        <v>#VALUE!</v>
      </c>
      <c r="J271" s="29"/>
      <c r="K271" s="29"/>
    </row>
    <row r="272" customFormat="false" ht="12.75" hidden="false" customHeight="false" outlineLevel="0" collapsed="false">
      <c r="A272" s="32" t="str">
        <f aca="false">IF(Values_Entered_17,A271+1,"")</f>
        <v/>
      </c>
      <c r="B272" s="33" t="str">
        <f aca="false">IF(Pay_Num&lt;&gt;"",DATE(YEAR(Loan_Start_17),MONTH(Loan_Start_17)+(Pay_Num)*12/Num_Pmt_Per_Year,DAY(Loan_Start_17)),"")</f>
        <v/>
      </c>
      <c r="C272" s="36" t="str">
        <f aca="false">IF(Pay_Num&lt;&gt;"",I271,"")</f>
        <v/>
      </c>
      <c r="D272" s="36" t="str">
        <f aca="false">IF(Pay_Num&lt;&gt;"",Scheduled_Monthly_Payment,"")</f>
        <v/>
      </c>
      <c r="E272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72" s="36" t="e">
        <f aca="false">IF(AND(Pay_Num&lt;&gt;"",Sched_Pay+Extra_Pay&lt;Beg_Bal),Sched_Pay+Extra_Pay,IF(Pay_Num&lt;&gt;"",Beg_Bal,""))</f>
        <v>#VALUE!</v>
      </c>
      <c r="G272" s="36" t="str">
        <f aca="false">IF(Pay_Num&lt;&gt;"",Total_Pay-Int,"")</f>
        <v/>
      </c>
      <c r="H272" s="36" t="str">
        <f aca="false">IF(Pay_Num&lt;&gt;"",Beg_Bal*Interest_Rate_17/Num_Pmt_Per_Year,"")</f>
        <v/>
      </c>
      <c r="I272" s="36" t="e">
        <f aca="false">IF(AND(Pay_Num&lt;&gt;"",Sched_Pay+Extra_Pay&lt;Beg_Bal),Beg_Bal-Princ,IF(Pay_Num&lt;&gt;"",0,""))</f>
        <v>#VALUE!</v>
      </c>
      <c r="J272" s="29"/>
      <c r="K272" s="29"/>
    </row>
    <row r="273" customFormat="false" ht="12.75" hidden="false" customHeight="false" outlineLevel="0" collapsed="false">
      <c r="A273" s="32" t="str">
        <f aca="false">IF(Values_Entered_17,A272+1,"")</f>
        <v/>
      </c>
      <c r="B273" s="33" t="str">
        <f aca="false">IF(Pay_Num&lt;&gt;"",DATE(YEAR(Loan_Start_17),MONTH(Loan_Start_17)+(Pay_Num)*12/Num_Pmt_Per_Year,DAY(Loan_Start_17)),"")</f>
        <v/>
      </c>
      <c r="C273" s="36" t="str">
        <f aca="false">IF(Pay_Num&lt;&gt;"",I272,"")</f>
        <v/>
      </c>
      <c r="D273" s="36" t="str">
        <f aca="false">IF(Pay_Num&lt;&gt;"",Scheduled_Monthly_Payment,"")</f>
        <v/>
      </c>
      <c r="E273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73" s="36" t="e">
        <f aca="false">IF(AND(Pay_Num&lt;&gt;"",Sched_Pay+Extra_Pay&lt;Beg_Bal),Sched_Pay+Extra_Pay,IF(Pay_Num&lt;&gt;"",Beg_Bal,""))</f>
        <v>#VALUE!</v>
      </c>
      <c r="G273" s="36" t="str">
        <f aca="false">IF(Pay_Num&lt;&gt;"",Total_Pay-Int,"")</f>
        <v/>
      </c>
      <c r="H273" s="36" t="str">
        <f aca="false">IF(Pay_Num&lt;&gt;"",Beg_Bal*Interest_Rate_17/Num_Pmt_Per_Year,"")</f>
        <v/>
      </c>
      <c r="I273" s="36" t="e">
        <f aca="false">IF(AND(Pay_Num&lt;&gt;"",Sched_Pay+Extra_Pay&lt;Beg_Bal),Beg_Bal-Princ,IF(Pay_Num&lt;&gt;"",0,""))</f>
        <v>#VALUE!</v>
      </c>
      <c r="J273" s="29"/>
      <c r="K273" s="29"/>
    </row>
    <row r="274" customFormat="false" ht="12.75" hidden="false" customHeight="false" outlineLevel="0" collapsed="false">
      <c r="A274" s="32" t="str">
        <f aca="false">IF(Values_Entered_17,A273+1,"")</f>
        <v/>
      </c>
      <c r="B274" s="33" t="str">
        <f aca="false">IF(Pay_Num&lt;&gt;"",DATE(YEAR(Loan_Start_17),MONTH(Loan_Start_17)+(Pay_Num)*12/Num_Pmt_Per_Year,DAY(Loan_Start_17)),"")</f>
        <v/>
      </c>
      <c r="C274" s="36" t="str">
        <f aca="false">IF(Pay_Num&lt;&gt;"",I273,"")</f>
        <v/>
      </c>
      <c r="D274" s="36" t="str">
        <f aca="false">IF(Pay_Num&lt;&gt;"",Scheduled_Monthly_Payment,"")</f>
        <v/>
      </c>
      <c r="E274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74" s="36" t="e">
        <f aca="false">IF(AND(Pay_Num&lt;&gt;"",Sched_Pay+Extra_Pay&lt;Beg_Bal),Sched_Pay+Extra_Pay,IF(Pay_Num&lt;&gt;"",Beg_Bal,""))</f>
        <v>#VALUE!</v>
      </c>
      <c r="G274" s="36" t="str">
        <f aca="false">IF(Pay_Num&lt;&gt;"",Total_Pay-Int,"")</f>
        <v/>
      </c>
      <c r="H274" s="36" t="str">
        <f aca="false">IF(Pay_Num&lt;&gt;"",Beg_Bal*Interest_Rate_17/Num_Pmt_Per_Year,"")</f>
        <v/>
      </c>
      <c r="I274" s="36" t="e">
        <f aca="false">IF(AND(Pay_Num&lt;&gt;"",Sched_Pay+Extra_Pay&lt;Beg_Bal),Beg_Bal-Princ,IF(Pay_Num&lt;&gt;"",0,""))</f>
        <v>#VALUE!</v>
      </c>
      <c r="J274" s="29"/>
      <c r="K274" s="29"/>
    </row>
    <row r="275" customFormat="false" ht="12.75" hidden="false" customHeight="false" outlineLevel="0" collapsed="false">
      <c r="A275" s="32" t="str">
        <f aca="false">IF(Values_Entered_17,A274+1,"")</f>
        <v/>
      </c>
      <c r="B275" s="33" t="str">
        <f aca="false">IF(Pay_Num&lt;&gt;"",DATE(YEAR(Loan_Start_17),MONTH(Loan_Start_17)+(Pay_Num)*12/Num_Pmt_Per_Year,DAY(Loan_Start_17)),"")</f>
        <v/>
      </c>
      <c r="C275" s="36" t="str">
        <f aca="false">IF(Pay_Num&lt;&gt;"",I274,"")</f>
        <v/>
      </c>
      <c r="D275" s="36" t="str">
        <f aca="false">IF(Pay_Num&lt;&gt;"",Scheduled_Monthly_Payment,"")</f>
        <v/>
      </c>
      <c r="E275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75" s="36" t="e">
        <f aca="false">IF(AND(Pay_Num&lt;&gt;"",Sched_Pay+Extra_Pay&lt;Beg_Bal),Sched_Pay+Extra_Pay,IF(Pay_Num&lt;&gt;"",Beg_Bal,""))</f>
        <v>#VALUE!</v>
      </c>
      <c r="G275" s="36" t="str">
        <f aca="false">IF(Pay_Num&lt;&gt;"",Total_Pay-Int,"")</f>
        <v/>
      </c>
      <c r="H275" s="36" t="str">
        <f aca="false">IF(Pay_Num&lt;&gt;"",Beg_Bal*Interest_Rate_17/Num_Pmt_Per_Year,"")</f>
        <v/>
      </c>
      <c r="I275" s="36" t="e">
        <f aca="false">IF(AND(Pay_Num&lt;&gt;"",Sched_Pay+Extra_Pay&lt;Beg_Bal),Beg_Bal-Princ,IF(Pay_Num&lt;&gt;"",0,""))</f>
        <v>#VALUE!</v>
      </c>
      <c r="J275" s="29"/>
      <c r="K275" s="29"/>
    </row>
    <row r="276" customFormat="false" ht="12.75" hidden="false" customHeight="false" outlineLevel="0" collapsed="false">
      <c r="A276" s="32" t="str">
        <f aca="false">IF(Values_Entered_17,A275+1,"")</f>
        <v/>
      </c>
      <c r="B276" s="33" t="str">
        <f aca="false">IF(Pay_Num&lt;&gt;"",DATE(YEAR(Loan_Start_17),MONTH(Loan_Start_17)+(Pay_Num)*12/Num_Pmt_Per_Year,DAY(Loan_Start_17)),"")</f>
        <v/>
      </c>
      <c r="C276" s="36" t="str">
        <f aca="false">IF(Pay_Num&lt;&gt;"",I275,"")</f>
        <v/>
      </c>
      <c r="D276" s="36" t="str">
        <f aca="false">IF(Pay_Num&lt;&gt;"",Scheduled_Monthly_Payment,"")</f>
        <v/>
      </c>
      <c r="E276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76" s="36" t="e">
        <f aca="false">IF(AND(Pay_Num&lt;&gt;"",Sched_Pay+Extra_Pay&lt;Beg_Bal),Sched_Pay+Extra_Pay,IF(Pay_Num&lt;&gt;"",Beg_Bal,""))</f>
        <v>#VALUE!</v>
      </c>
      <c r="G276" s="36" t="str">
        <f aca="false">IF(Pay_Num&lt;&gt;"",Total_Pay-Int,"")</f>
        <v/>
      </c>
      <c r="H276" s="36" t="str">
        <f aca="false">IF(Pay_Num&lt;&gt;"",Beg_Bal*Interest_Rate_17/Num_Pmt_Per_Year,"")</f>
        <v/>
      </c>
      <c r="I276" s="36" t="e">
        <f aca="false">IF(AND(Pay_Num&lt;&gt;"",Sched_Pay+Extra_Pay&lt;Beg_Bal),Beg_Bal-Princ,IF(Pay_Num&lt;&gt;"",0,""))</f>
        <v>#VALUE!</v>
      </c>
      <c r="J276" s="29"/>
      <c r="K276" s="29"/>
    </row>
    <row r="277" customFormat="false" ht="12.75" hidden="false" customHeight="false" outlineLevel="0" collapsed="false">
      <c r="A277" s="32" t="str">
        <f aca="false">IF(Values_Entered_17,A276+1,"")</f>
        <v/>
      </c>
      <c r="B277" s="33" t="str">
        <f aca="false">IF(Pay_Num&lt;&gt;"",DATE(YEAR(Loan_Start_17),MONTH(Loan_Start_17)+(Pay_Num)*12/Num_Pmt_Per_Year,DAY(Loan_Start_17)),"")</f>
        <v/>
      </c>
      <c r="C277" s="36" t="str">
        <f aca="false">IF(Pay_Num&lt;&gt;"",I276,"")</f>
        <v/>
      </c>
      <c r="D277" s="36" t="str">
        <f aca="false">IF(Pay_Num&lt;&gt;"",Scheduled_Monthly_Payment,"")</f>
        <v/>
      </c>
      <c r="E277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77" s="36" t="e">
        <f aca="false">IF(AND(Pay_Num&lt;&gt;"",Sched_Pay+Extra_Pay&lt;Beg_Bal),Sched_Pay+Extra_Pay,IF(Pay_Num&lt;&gt;"",Beg_Bal,""))</f>
        <v>#VALUE!</v>
      </c>
      <c r="G277" s="36" t="str">
        <f aca="false">IF(Pay_Num&lt;&gt;"",Total_Pay-Int,"")</f>
        <v/>
      </c>
      <c r="H277" s="36" t="str">
        <f aca="false">IF(Pay_Num&lt;&gt;"",Beg_Bal*Interest_Rate_17/Num_Pmt_Per_Year,"")</f>
        <v/>
      </c>
      <c r="I277" s="36" t="e">
        <f aca="false">IF(AND(Pay_Num&lt;&gt;"",Sched_Pay+Extra_Pay&lt;Beg_Bal),Beg_Bal-Princ,IF(Pay_Num&lt;&gt;"",0,""))</f>
        <v>#VALUE!</v>
      </c>
      <c r="J277" s="29"/>
      <c r="K277" s="29"/>
    </row>
    <row r="278" customFormat="false" ht="12.75" hidden="false" customHeight="false" outlineLevel="0" collapsed="false">
      <c r="A278" s="32" t="str">
        <f aca="false">IF(Values_Entered_17,A277+1,"")</f>
        <v/>
      </c>
      <c r="B278" s="33" t="str">
        <f aca="false">IF(Pay_Num&lt;&gt;"",DATE(YEAR(Loan_Start_17),MONTH(Loan_Start_17)+(Pay_Num)*12/Num_Pmt_Per_Year,DAY(Loan_Start_17)),"")</f>
        <v/>
      </c>
      <c r="C278" s="36" t="str">
        <f aca="false">IF(Pay_Num&lt;&gt;"",I277,"")</f>
        <v/>
      </c>
      <c r="D278" s="36" t="str">
        <f aca="false">IF(Pay_Num&lt;&gt;"",Scheduled_Monthly_Payment,"")</f>
        <v/>
      </c>
      <c r="E278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78" s="36" t="e">
        <f aca="false">IF(AND(Pay_Num&lt;&gt;"",Sched_Pay+Extra_Pay&lt;Beg_Bal),Sched_Pay+Extra_Pay,IF(Pay_Num&lt;&gt;"",Beg_Bal,""))</f>
        <v>#VALUE!</v>
      </c>
      <c r="G278" s="36" t="str">
        <f aca="false">IF(Pay_Num&lt;&gt;"",Total_Pay-Int,"")</f>
        <v/>
      </c>
      <c r="H278" s="36" t="str">
        <f aca="false">IF(Pay_Num&lt;&gt;"",Beg_Bal*Interest_Rate_17/Num_Pmt_Per_Year,"")</f>
        <v/>
      </c>
      <c r="I278" s="36" t="e">
        <f aca="false">IF(AND(Pay_Num&lt;&gt;"",Sched_Pay+Extra_Pay&lt;Beg_Bal),Beg_Bal-Princ,IF(Pay_Num&lt;&gt;"",0,""))</f>
        <v>#VALUE!</v>
      </c>
      <c r="J278" s="29"/>
      <c r="K278" s="29"/>
    </row>
    <row r="279" customFormat="false" ht="12.75" hidden="false" customHeight="false" outlineLevel="0" collapsed="false">
      <c r="A279" s="32" t="str">
        <f aca="false">IF(Values_Entered_17,A278+1,"")</f>
        <v/>
      </c>
      <c r="B279" s="33" t="str">
        <f aca="false">IF(Pay_Num&lt;&gt;"",DATE(YEAR(Loan_Start_17),MONTH(Loan_Start_17)+(Pay_Num)*12/Num_Pmt_Per_Year,DAY(Loan_Start_17)),"")</f>
        <v/>
      </c>
      <c r="C279" s="36" t="str">
        <f aca="false">IF(Pay_Num&lt;&gt;"",I278,"")</f>
        <v/>
      </c>
      <c r="D279" s="36" t="str">
        <f aca="false">IF(Pay_Num&lt;&gt;"",Scheduled_Monthly_Payment,"")</f>
        <v/>
      </c>
      <c r="E279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79" s="36" t="e">
        <f aca="false">IF(AND(Pay_Num&lt;&gt;"",Sched_Pay+Extra_Pay&lt;Beg_Bal),Sched_Pay+Extra_Pay,IF(Pay_Num&lt;&gt;"",Beg_Bal,""))</f>
        <v>#VALUE!</v>
      </c>
      <c r="G279" s="36" t="str">
        <f aca="false">IF(Pay_Num&lt;&gt;"",Total_Pay-Int,"")</f>
        <v/>
      </c>
      <c r="H279" s="36" t="str">
        <f aca="false">IF(Pay_Num&lt;&gt;"",Beg_Bal*Interest_Rate_17/Num_Pmt_Per_Year,"")</f>
        <v/>
      </c>
      <c r="I279" s="36" t="e">
        <f aca="false">IF(AND(Pay_Num&lt;&gt;"",Sched_Pay+Extra_Pay&lt;Beg_Bal),Beg_Bal-Princ,IF(Pay_Num&lt;&gt;"",0,""))</f>
        <v>#VALUE!</v>
      </c>
      <c r="J279" s="29"/>
      <c r="K279" s="29"/>
    </row>
    <row r="280" customFormat="false" ht="12.75" hidden="false" customHeight="false" outlineLevel="0" collapsed="false">
      <c r="A280" s="32" t="str">
        <f aca="false">IF(Values_Entered_17,A279+1,"")</f>
        <v/>
      </c>
      <c r="B280" s="33" t="str">
        <f aca="false">IF(Pay_Num&lt;&gt;"",DATE(YEAR(Loan_Start_17),MONTH(Loan_Start_17)+(Pay_Num)*12/Num_Pmt_Per_Year,DAY(Loan_Start_17)),"")</f>
        <v/>
      </c>
      <c r="C280" s="36" t="str">
        <f aca="false">IF(Pay_Num&lt;&gt;"",I279,"")</f>
        <v/>
      </c>
      <c r="D280" s="36" t="str">
        <f aca="false">IF(Pay_Num&lt;&gt;"",Scheduled_Monthly_Payment,"")</f>
        <v/>
      </c>
      <c r="E280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80" s="36" t="e">
        <f aca="false">IF(AND(Pay_Num&lt;&gt;"",Sched_Pay+Extra_Pay&lt;Beg_Bal),Sched_Pay+Extra_Pay,IF(Pay_Num&lt;&gt;"",Beg_Bal,""))</f>
        <v>#VALUE!</v>
      </c>
      <c r="G280" s="36" t="str">
        <f aca="false">IF(Pay_Num&lt;&gt;"",Total_Pay-Int,"")</f>
        <v/>
      </c>
      <c r="H280" s="36" t="str">
        <f aca="false">IF(Pay_Num&lt;&gt;"",Beg_Bal*Interest_Rate_17/Num_Pmt_Per_Year,"")</f>
        <v/>
      </c>
      <c r="I280" s="36" t="e">
        <f aca="false">IF(AND(Pay_Num&lt;&gt;"",Sched_Pay+Extra_Pay&lt;Beg_Bal),Beg_Bal-Princ,IF(Pay_Num&lt;&gt;"",0,""))</f>
        <v>#VALUE!</v>
      </c>
      <c r="J280" s="29"/>
      <c r="K280" s="29"/>
    </row>
    <row r="281" customFormat="false" ht="12.75" hidden="false" customHeight="false" outlineLevel="0" collapsed="false">
      <c r="A281" s="32" t="str">
        <f aca="false">IF(Values_Entered_17,A280+1,"")</f>
        <v/>
      </c>
      <c r="B281" s="33" t="str">
        <f aca="false">IF(Pay_Num&lt;&gt;"",DATE(YEAR(Loan_Start_17),MONTH(Loan_Start_17)+(Pay_Num)*12/Num_Pmt_Per_Year,DAY(Loan_Start_17)),"")</f>
        <v/>
      </c>
      <c r="C281" s="36" t="str">
        <f aca="false">IF(Pay_Num&lt;&gt;"",I280,"")</f>
        <v/>
      </c>
      <c r="D281" s="36" t="str">
        <f aca="false">IF(Pay_Num&lt;&gt;"",Scheduled_Monthly_Payment,"")</f>
        <v/>
      </c>
      <c r="E281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81" s="36" t="e">
        <f aca="false">IF(AND(Pay_Num&lt;&gt;"",Sched_Pay+Extra_Pay&lt;Beg_Bal),Sched_Pay+Extra_Pay,IF(Pay_Num&lt;&gt;"",Beg_Bal,""))</f>
        <v>#VALUE!</v>
      </c>
      <c r="G281" s="36" t="str">
        <f aca="false">IF(Pay_Num&lt;&gt;"",Total_Pay-Int,"")</f>
        <v/>
      </c>
      <c r="H281" s="36" t="str">
        <f aca="false">IF(Pay_Num&lt;&gt;"",Beg_Bal*Interest_Rate_17/Num_Pmt_Per_Year,"")</f>
        <v/>
      </c>
      <c r="I281" s="36" t="e">
        <f aca="false">IF(AND(Pay_Num&lt;&gt;"",Sched_Pay+Extra_Pay&lt;Beg_Bal),Beg_Bal-Princ,IF(Pay_Num&lt;&gt;"",0,""))</f>
        <v>#VALUE!</v>
      </c>
      <c r="J281" s="29"/>
      <c r="K281" s="29"/>
    </row>
    <row r="282" customFormat="false" ht="12.75" hidden="false" customHeight="false" outlineLevel="0" collapsed="false">
      <c r="A282" s="32" t="str">
        <f aca="false">IF(Values_Entered_17,A281+1,"")</f>
        <v/>
      </c>
      <c r="B282" s="33" t="str">
        <f aca="false">IF(Pay_Num&lt;&gt;"",DATE(YEAR(Loan_Start_17),MONTH(Loan_Start_17)+(Pay_Num)*12/Num_Pmt_Per_Year,DAY(Loan_Start_17)),"")</f>
        <v/>
      </c>
      <c r="C282" s="36" t="str">
        <f aca="false">IF(Pay_Num&lt;&gt;"",I281,"")</f>
        <v/>
      </c>
      <c r="D282" s="36" t="str">
        <f aca="false">IF(Pay_Num&lt;&gt;"",Scheduled_Monthly_Payment,"")</f>
        <v/>
      </c>
      <c r="E282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82" s="36" t="e">
        <f aca="false">IF(AND(Pay_Num&lt;&gt;"",Sched_Pay+Extra_Pay&lt;Beg_Bal),Sched_Pay+Extra_Pay,IF(Pay_Num&lt;&gt;"",Beg_Bal,""))</f>
        <v>#VALUE!</v>
      </c>
      <c r="G282" s="36" t="str">
        <f aca="false">IF(Pay_Num&lt;&gt;"",Total_Pay-Int,"")</f>
        <v/>
      </c>
      <c r="H282" s="36" t="str">
        <f aca="false">IF(Pay_Num&lt;&gt;"",Beg_Bal*Interest_Rate_17/Num_Pmt_Per_Year,"")</f>
        <v/>
      </c>
      <c r="I282" s="36" t="e">
        <f aca="false">IF(AND(Pay_Num&lt;&gt;"",Sched_Pay+Extra_Pay&lt;Beg_Bal),Beg_Bal-Princ,IF(Pay_Num&lt;&gt;"",0,""))</f>
        <v>#VALUE!</v>
      </c>
      <c r="J282" s="29"/>
      <c r="K282" s="29"/>
    </row>
    <row r="283" customFormat="false" ht="12.75" hidden="false" customHeight="false" outlineLevel="0" collapsed="false">
      <c r="A283" s="32" t="str">
        <f aca="false">IF(Values_Entered_17,A282+1,"")</f>
        <v/>
      </c>
      <c r="B283" s="33" t="str">
        <f aca="false">IF(Pay_Num&lt;&gt;"",DATE(YEAR(Loan_Start_17),MONTH(Loan_Start_17)+(Pay_Num)*12/Num_Pmt_Per_Year,DAY(Loan_Start_17)),"")</f>
        <v/>
      </c>
      <c r="C283" s="36" t="str">
        <f aca="false">IF(Pay_Num&lt;&gt;"",I282,"")</f>
        <v/>
      </c>
      <c r="D283" s="36" t="str">
        <f aca="false">IF(Pay_Num&lt;&gt;"",Scheduled_Monthly_Payment,"")</f>
        <v/>
      </c>
      <c r="E283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83" s="36" t="e">
        <f aca="false">IF(AND(Pay_Num&lt;&gt;"",Sched_Pay+Extra_Pay&lt;Beg_Bal),Sched_Pay+Extra_Pay,IF(Pay_Num&lt;&gt;"",Beg_Bal,""))</f>
        <v>#VALUE!</v>
      </c>
      <c r="G283" s="36" t="str">
        <f aca="false">IF(Pay_Num&lt;&gt;"",Total_Pay-Int,"")</f>
        <v/>
      </c>
      <c r="H283" s="36" t="str">
        <f aca="false">IF(Pay_Num&lt;&gt;"",Beg_Bal*Interest_Rate_17/Num_Pmt_Per_Year,"")</f>
        <v/>
      </c>
      <c r="I283" s="36" t="e">
        <f aca="false">IF(AND(Pay_Num&lt;&gt;"",Sched_Pay+Extra_Pay&lt;Beg_Bal),Beg_Bal-Princ,IF(Pay_Num&lt;&gt;"",0,""))</f>
        <v>#VALUE!</v>
      </c>
      <c r="J283" s="29"/>
      <c r="K283" s="29"/>
    </row>
    <row r="284" customFormat="false" ht="12.75" hidden="false" customHeight="false" outlineLevel="0" collapsed="false">
      <c r="A284" s="32" t="str">
        <f aca="false">IF(Values_Entered_17,A283+1,"")</f>
        <v/>
      </c>
      <c r="B284" s="33" t="str">
        <f aca="false">IF(Pay_Num&lt;&gt;"",DATE(YEAR(Loan_Start_17),MONTH(Loan_Start_17)+(Pay_Num)*12/Num_Pmt_Per_Year,DAY(Loan_Start_17)),"")</f>
        <v/>
      </c>
      <c r="C284" s="36" t="str">
        <f aca="false">IF(Pay_Num&lt;&gt;"",I283,"")</f>
        <v/>
      </c>
      <c r="D284" s="36" t="str">
        <f aca="false">IF(Pay_Num&lt;&gt;"",Scheduled_Monthly_Payment,"")</f>
        <v/>
      </c>
      <c r="E284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84" s="36" t="e">
        <f aca="false">IF(AND(Pay_Num&lt;&gt;"",Sched_Pay+Extra_Pay&lt;Beg_Bal),Sched_Pay+Extra_Pay,IF(Pay_Num&lt;&gt;"",Beg_Bal,""))</f>
        <v>#VALUE!</v>
      </c>
      <c r="G284" s="36" t="str">
        <f aca="false">IF(Pay_Num&lt;&gt;"",Total_Pay-Int,"")</f>
        <v/>
      </c>
      <c r="H284" s="36" t="str">
        <f aca="false">IF(Pay_Num&lt;&gt;"",Beg_Bal*Interest_Rate_17/Num_Pmt_Per_Year,"")</f>
        <v/>
      </c>
      <c r="I284" s="36" t="e">
        <f aca="false">IF(AND(Pay_Num&lt;&gt;"",Sched_Pay+Extra_Pay&lt;Beg_Bal),Beg_Bal-Princ,IF(Pay_Num&lt;&gt;"",0,""))</f>
        <v>#VALUE!</v>
      </c>
      <c r="J284" s="29"/>
      <c r="K284" s="29"/>
    </row>
    <row r="285" customFormat="false" ht="12.75" hidden="false" customHeight="false" outlineLevel="0" collapsed="false">
      <c r="A285" s="32" t="str">
        <f aca="false">IF(Values_Entered_17,A284+1,"")</f>
        <v/>
      </c>
      <c r="B285" s="33" t="str">
        <f aca="false">IF(Pay_Num&lt;&gt;"",DATE(YEAR(Loan_Start_17),MONTH(Loan_Start_17)+(Pay_Num)*12/Num_Pmt_Per_Year,DAY(Loan_Start_17)),"")</f>
        <v/>
      </c>
      <c r="C285" s="36" t="str">
        <f aca="false">IF(Pay_Num&lt;&gt;"",I284,"")</f>
        <v/>
      </c>
      <c r="D285" s="36" t="str">
        <f aca="false">IF(Pay_Num&lt;&gt;"",Scheduled_Monthly_Payment,"")</f>
        <v/>
      </c>
      <c r="E285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85" s="36" t="e">
        <f aca="false">IF(AND(Pay_Num&lt;&gt;"",Sched_Pay+Extra_Pay&lt;Beg_Bal),Sched_Pay+Extra_Pay,IF(Pay_Num&lt;&gt;"",Beg_Bal,""))</f>
        <v>#VALUE!</v>
      </c>
      <c r="G285" s="36" t="str">
        <f aca="false">IF(Pay_Num&lt;&gt;"",Total_Pay-Int,"")</f>
        <v/>
      </c>
      <c r="H285" s="36" t="str">
        <f aca="false">IF(Pay_Num&lt;&gt;"",Beg_Bal*Interest_Rate_17/Num_Pmt_Per_Year,"")</f>
        <v/>
      </c>
      <c r="I285" s="36" t="e">
        <f aca="false">IF(AND(Pay_Num&lt;&gt;"",Sched_Pay+Extra_Pay&lt;Beg_Bal),Beg_Bal-Princ,IF(Pay_Num&lt;&gt;"",0,""))</f>
        <v>#VALUE!</v>
      </c>
      <c r="J285" s="29"/>
      <c r="K285" s="29"/>
    </row>
    <row r="286" customFormat="false" ht="12.75" hidden="false" customHeight="false" outlineLevel="0" collapsed="false">
      <c r="A286" s="32" t="str">
        <f aca="false">IF(Values_Entered_17,A285+1,"")</f>
        <v/>
      </c>
      <c r="B286" s="33" t="str">
        <f aca="false">IF(Pay_Num&lt;&gt;"",DATE(YEAR(Loan_Start_17),MONTH(Loan_Start_17)+(Pay_Num)*12/Num_Pmt_Per_Year,DAY(Loan_Start_17)),"")</f>
        <v/>
      </c>
      <c r="C286" s="36" t="str">
        <f aca="false">IF(Pay_Num&lt;&gt;"",I285,"")</f>
        <v/>
      </c>
      <c r="D286" s="36" t="str">
        <f aca="false">IF(Pay_Num&lt;&gt;"",Scheduled_Monthly_Payment,"")</f>
        <v/>
      </c>
      <c r="E286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86" s="36" t="e">
        <f aca="false">IF(AND(Pay_Num&lt;&gt;"",Sched_Pay+Extra_Pay&lt;Beg_Bal),Sched_Pay+Extra_Pay,IF(Pay_Num&lt;&gt;"",Beg_Bal,""))</f>
        <v>#VALUE!</v>
      </c>
      <c r="G286" s="36" t="str">
        <f aca="false">IF(Pay_Num&lt;&gt;"",Total_Pay-Int,"")</f>
        <v/>
      </c>
      <c r="H286" s="36" t="str">
        <f aca="false">IF(Pay_Num&lt;&gt;"",Beg_Bal*Interest_Rate_17/Num_Pmt_Per_Year,"")</f>
        <v/>
      </c>
      <c r="I286" s="36" t="e">
        <f aca="false">IF(AND(Pay_Num&lt;&gt;"",Sched_Pay+Extra_Pay&lt;Beg_Bal),Beg_Bal-Princ,IF(Pay_Num&lt;&gt;"",0,""))</f>
        <v>#VALUE!</v>
      </c>
      <c r="J286" s="29"/>
      <c r="K286" s="29"/>
    </row>
    <row r="287" customFormat="false" ht="12.75" hidden="false" customHeight="false" outlineLevel="0" collapsed="false">
      <c r="A287" s="32" t="str">
        <f aca="false">IF(Values_Entered_17,A286+1,"")</f>
        <v/>
      </c>
      <c r="B287" s="33" t="str">
        <f aca="false">IF(Pay_Num&lt;&gt;"",DATE(YEAR(Loan_Start_17),MONTH(Loan_Start_17)+(Pay_Num)*12/Num_Pmt_Per_Year,DAY(Loan_Start_17)),"")</f>
        <v/>
      </c>
      <c r="C287" s="36" t="str">
        <f aca="false">IF(Pay_Num&lt;&gt;"",I286,"")</f>
        <v/>
      </c>
      <c r="D287" s="36" t="str">
        <f aca="false">IF(Pay_Num&lt;&gt;"",Scheduled_Monthly_Payment,"")</f>
        <v/>
      </c>
      <c r="E287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87" s="36" t="e">
        <f aca="false">IF(AND(Pay_Num&lt;&gt;"",Sched_Pay+Extra_Pay&lt;Beg_Bal),Sched_Pay+Extra_Pay,IF(Pay_Num&lt;&gt;"",Beg_Bal,""))</f>
        <v>#VALUE!</v>
      </c>
      <c r="G287" s="36" t="str">
        <f aca="false">IF(Pay_Num&lt;&gt;"",Total_Pay-Int,"")</f>
        <v/>
      </c>
      <c r="H287" s="36" t="str">
        <f aca="false">IF(Pay_Num&lt;&gt;"",Beg_Bal*Interest_Rate_17/Num_Pmt_Per_Year,"")</f>
        <v/>
      </c>
      <c r="I287" s="36" t="e">
        <f aca="false">IF(AND(Pay_Num&lt;&gt;"",Sched_Pay+Extra_Pay&lt;Beg_Bal),Beg_Bal-Princ,IF(Pay_Num&lt;&gt;"",0,""))</f>
        <v>#VALUE!</v>
      </c>
      <c r="J287" s="29"/>
      <c r="K287" s="29"/>
    </row>
    <row r="288" customFormat="false" ht="12.75" hidden="false" customHeight="false" outlineLevel="0" collapsed="false">
      <c r="A288" s="32" t="str">
        <f aca="false">IF(Values_Entered_17,A287+1,"")</f>
        <v/>
      </c>
      <c r="B288" s="33" t="str">
        <f aca="false">IF(Pay_Num&lt;&gt;"",DATE(YEAR(Loan_Start_17),MONTH(Loan_Start_17)+(Pay_Num)*12/Num_Pmt_Per_Year,DAY(Loan_Start_17)),"")</f>
        <v/>
      </c>
      <c r="C288" s="36" t="str">
        <f aca="false">IF(Pay_Num&lt;&gt;"",I287,"")</f>
        <v/>
      </c>
      <c r="D288" s="36" t="str">
        <f aca="false">IF(Pay_Num&lt;&gt;"",Scheduled_Monthly_Payment,"")</f>
        <v/>
      </c>
      <c r="E288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88" s="36" t="e">
        <f aca="false">IF(AND(Pay_Num&lt;&gt;"",Sched_Pay+Extra_Pay&lt;Beg_Bal),Sched_Pay+Extra_Pay,IF(Pay_Num&lt;&gt;"",Beg_Bal,""))</f>
        <v>#VALUE!</v>
      </c>
      <c r="G288" s="36" t="str">
        <f aca="false">IF(Pay_Num&lt;&gt;"",Total_Pay-Int,"")</f>
        <v/>
      </c>
      <c r="H288" s="36" t="str">
        <f aca="false">IF(Pay_Num&lt;&gt;"",Beg_Bal*Interest_Rate_17/Num_Pmt_Per_Year,"")</f>
        <v/>
      </c>
      <c r="I288" s="36" t="e">
        <f aca="false">IF(AND(Pay_Num&lt;&gt;"",Sched_Pay+Extra_Pay&lt;Beg_Bal),Beg_Bal-Princ,IF(Pay_Num&lt;&gt;"",0,""))</f>
        <v>#VALUE!</v>
      </c>
      <c r="J288" s="29"/>
      <c r="K288" s="29"/>
    </row>
    <row r="289" customFormat="false" ht="12.75" hidden="false" customHeight="false" outlineLevel="0" collapsed="false">
      <c r="A289" s="32" t="str">
        <f aca="false">IF(Values_Entered_17,A288+1,"")</f>
        <v/>
      </c>
      <c r="B289" s="33" t="str">
        <f aca="false">IF(Pay_Num&lt;&gt;"",DATE(YEAR(Loan_Start_17),MONTH(Loan_Start_17)+(Pay_Num)*12/Num_Pmt_Per_Year,DAY(Loan_Start_17)),"")</f>
        <v/>
      </c>
      <c r="C289" s="36" t="str">
        <f aca="false">IF(Pay_Num&lt;&gt;"",I288,"")</f>
        <v/>
      </c>
      <c r="D289" s="36" t="str">
        <f aca="false">IF(Pay_Num&lt;&gt;"",Scheduled_Monthly_Payment,"")</f>
        <v/>
      </c>
      <c r="E289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89" s="36" t="e">
        <f aca="false">IF(AND(Pay_Num&lt;&gt;"",Sched_Pay+Extra_Pay&lt;Beg_Bal),Sched_Pay+Extra_Pay,IF(Pay_Num&lt;&gt;"",Beg_Bal,""))</f>
        <v>#VALUE!</v>
      </c>
      <c r="G289" s="36" t="str">
        <f aca="false">IF(Pay_Num&lt;&gt;"",Total_Pay-Int,"")</f>
        <v/>
      </c>
      <c r="H289" s="36" t="str">
        <f aca="false">IF(Pay_Num&lt;&gt;"",Beg_Bal*Interest_Rate_17/Num_Pmt_Per_Year,"")</f>
        <v/>
      </c>
      <c r="I289" s="36" t="e">
        <f aca="false">IF(AND(Pay_Num&lt;&gt;"",Sched_Pay+Extra_Pay&lt;Beg_Bal),Beg_Bal-Princ,IF(Pay_Num&lt;&gt;"",0,""))</f>
        <v>#VALUE!</v>
      </c>
      <c r="J289" s="29"/>
      <c r="K289" s="29"/>
    </row>
    <row r="290" customFormat="false" ht="12.75" hidden="false" customHeight="false" outlineLevel="0" collapsed="false">
      <c r="A290" s="32" t="str">
        <f aca="false">IF(Values_Entered_17,A289+1,"")</f>
        <v/>
      </c>
      <c r="B290" s="33" t="str">
        <f aca="false">IF(Pay_Num&lt;&gt;"",DATE(YEAR(Loan_Start_17),MONTH(Loan_Start_17)+(Pay_Num)*12/Num_Pmt_Per_Year,DAY(Loan_Start_17)),"")</f>
        <v/>
      </c>
      <c r="C290" s="36" t="str">
        <f aca="false">IF(Pay_Num&lt;&gt;"",I289,"")</f>
        <v/>
      </c>
      <c r="D290" s="36" t="str">
        <f aca="false">IF(Pay_Num&lt;&gt;"",Scheduled_Monthly_Payment,"")</f>
        <v/>
      </c>
      <c r="E290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90" s="36" t="e">
        <f aca="false">IF(AND(Pay_Num&lt;&gt;"",Sched_Pay+Extra_Pay&lt;Beg_Bal),Sched_Pay+Extra_Pay,IF(Pay_Num&lt;&gt;"",Beg_Bal,""))</f>
        <v>#VALUE!</v>
      </c>
      <c r="G290" s="36" t="str">
        <f aca="false">IF(Pay_Num&lt;&gt;"",Total_Pay-Int,"")</f>
        <v/>
      </c>
      <c r="H290" s="36" t="str">
        <f aca="false">IF(Pay_Num&lt;&gt;"",Beg_Bal*Interest_Rate_17/Num_Pmt_Per_Year,"")</f>
        <v/>
      </c>
      <c r="I290" s="36" t="e">
        <f aca="false">IF(AND(Pay_Num&lt;&gt;"",Sched_Pay+Extra_Pay&lt;Beg_Bal),Beg_Bal-Princ,IF(Pay_Num&lt;&gt;"",0,""))</f>
        <v>#VALUE!</v>
      </c>
      <c r="J290" s="29"/>
      <c r="K290" s="29"/>
    </row>
    <row r="291" customFormat="false" ht="12.75" hidden="false" customHeight="false" outlineLevel="0" collapsed="false">
      <c r="A291" s="32" t="str">
        <f aca="false">IF(Values_Entered_17,A290+1,"")</f>
        <v/>
      </c>
      <c r="B291" s="33" t="str">
        <f aca="false">IF(Pay_Num&lt;&gt;"",DATE(YEAR(Loan_Start_17),MONTH(Loan_Start_17)+(Pay_Num)*12/Num_Pmt_Per_Year,DAY(Loan_Start_17)),"")</f>
        <v/>
      </c>
      <c r="C291" s="36" t="str">
        <f aca="false">IF(Pay_Num&lt;&gt;"",I290,"")</f>
        <v/>
      </c>
      <c r="D291" s="36" t="str">
        <f aca="false">IF(Pay_Num&lt;&gt;"",Scheduled_Monthly_Payment,"")</f>
        <v/>
      </c>
      <c r="E291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91" s="36" t="e">
        <f aca="false">IF(AND(Pay_Num&lt;&gt;"",Sched_Pay+Extra_Pay&lt;Beg_Bal),Sched_Pay+Extra_Pay,IF(Pay_Num&lt;&gt;"",Beg_Bal,""))</f>
        <v>#VALUE!</v>
      </c>
      <c r="G291" s="36" t="str">
        <f aca="false">IF(Pay_Num&lt;&gt;"",Total_Pay-Int,"")</f>
        <v/>
      </c>
      <c r="H291" s="36" t="str">
        <f aca="false">IF(Pay_Num&lt;&gt;"",Beg_Bal*Interest_Rate_17/Num_Pmt_Per_Year,"")</f>
        <v/>
      </c>
      <c r="I291" s="36" t="e">
        <f aca="false">IF(AND(Pay_Num&lt;&gt;"",Sched_Pay+Extra_Pay&lt;Beg_Bal),Beg_Bal-Princ,IF(Pay_Num&lt;&gt;"",0,""))</f>
        <v>#VALUE!</v>
      </c>
      <c r="J291" s="29"/>
      <c r="K291" s="29"/>
    </row>
    <row r="292" customFormat="false" ht="12.75" hidden="false" customHeight="false" outlineLevel="0" collapsed="false">
      <c r="A292" s="32" t="str">
        <f aca="false">IF(Values_Entered_17,A291+1,"")</f>
        <v/>
      </c>
      <c r="B292" s="33" t="str">
        <f aca="false">IF(Pay_Num&lt;&gt;"",DATE(YEAR(Loan_Start_17),MONTH(Loan_Start_17)+(Pay_Num)*12/Num_Pmt_Per_Year,DAY(Loan_Start_17)),"")</f>
        <v/>
      </c>
      <c r="C292" s="36" t="str">
        <f aca="false">IF(Pay_Num&lt;&gt;"",I291,"")</f>
        <v/>
      </c>
      <c r="D292" s="36" t="str">
        <f aca="false">IF(Pay_Num&lt;&gt;"",Scheduled_Monthly_Payment,"")</f>
        <v/>
      </c>
      <c r="E292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92" s="36" t="e">
        <f aca="false">IF(AND(Pay_Num&lt;&gt;"",Sched_Pay+Extra_Pay&lt;Beg_Bal),Sched_Pay+Extra_Pay,IF(Pay_Num&lt;&gt;"",Beg_Bal,""))</f>
        <v>#VALUE!</v>
      </c>
      <c r="G292" s="36" t="str">
        <f aca="false">IF(Pay_Num&lt;&gt;"",Total_Pay-Int,"")</f>
        <v/>
      </c>
      <c r="H292" s="36" t="str">
        <f aca="false">IF(Pay_Num&lt;&gt;"",Beg_Bal*Interest_Rate_17/Num_Pmt_Per_Year,"")</f>
        <v/>
      </c>
      <c r="I292" s="36" t="e">
        <f aca="false">IF(AND(Pay_Num&lt;&gt;"",Sched_Pay+Extra_Pay&lt;Beg_Bal),Beg_Bal-Princ,IF(Pay_Num&lt;&gt;"",0,""))</f>
        <v>#VALUE!</v>
      </c>
      <c r="J292" s="29"/>
      <c r="K292" s="29"/>
    </row>
    <row r="293" customFormat="false" ht="12.75" hidden="false" customHeight="false" outlineLevel="0" collapsed="false">
      <c r="A293" s="32" t="str">
        <f aca="false">IF(Values_Entered_17,A292+1,"")</f>
        <v/>
      </c>
      <c r="B293" s="33" t="str">
        <f aca="false">IF(Pay_Num&lt;&gt;"",DATE(YEAR(Loan_Start_17),MONTH(Loan_Start_17)+(Pay_Num)*12/Num_Pmt_Per_Year,DAY(Loan_Start_17)),"")</f>
        <v/>
      </c>
      <c r="C293" s="36" t="str">
        <f aca="false">IF(Pay_Num&lt;&gt;"",I292,"")</f>
        <v/>
      </c>
      <c r="D293" s="36" t="str">
        <f aca="false">IF(Pay_Num&lt;&gt;"",Scheduled_Monthly_Payment,"")</f>
        <v/>
      </c>
      <c r="E293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93" s="36" t="e">
        <f aca="false">IF(AND(Pay_Num&lt;&gt;"",Sched_Pay+Extra_Pay&lt;Beg_Bal),Sched_Pay+Extra_Pay,IF(Pay_Num&lt;&gt;"",Beg_Bal,""))</f>
        <v>#VALUE!</v>
      </c>
      <c r="G293" s="36" t="str">
        <f aca="false">IF(Pay_Num&lt;&gt;"",Total_Pay-Int,"")</f>
        <v/>
      </c>
      <c r="H293" s="36" t="str">
        <f aca="false">IF(Pay_Num&lt;&gt;"",Beg_Bal*Interest_Rate_17/Num_Pmt_Per_Year,"")</f>
        <v/>
      </c>
      <c r="I293" s="36" t="e">
        <f aca="false">IF(AND(Pay_Num&lt;&gt;"",Sched_Pay+Extra_Pay&lt;Beg_Bal),Beg_Bal-Princ,IF(Pay_Num&lt;&gt;"",0,""))</f>
        <v>#VALUE!</v>
      </c>
      <c r="J293" s="29"/>
      <c r="K293" s="29"/>
    </row>
    <row r="294" customFormat="false" ht="12.75" hidden="false" customHeight="false" outlineLevel="0" collapsed="false">
      <c r="A294" s="32" t="str">
        <f aca="false">IF(Values_Entered_17,A293+1,"")</f>
        <v/>
      </c>
      <c r="B294" s="33" t="str">
        <f aca="false">IF(Pay_Num&lt;&gt;"",DATE(YEAR(Loan_Start_17),MONTH(Loan_Start_17)+(Pay_Num)*12/Num_Pmt_Per_Year,DAY(Loan_Start_17)),"")</f>
        <v/>
      </c>
      <c r="C294" s="36" t="str">
        <f aca="false">IF(Pay_Num&lt;&gt;"",I293,"")</f>
        <v/>
      </c>
      <c r="D294" s="36" t="str">
        <f aca="false">IF(Pay_Num&lt;&gt;"",Scheduled_Monthly_Payment,"")</f>
        <v/>
      </c>
      <c r="E294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94" s="36" t="e">
        <f aca="false">IF(AND(Pay_Num&lt;&gt;"",Sched_Pay+Extra_Pay&lt;Beg_Bal),Sched_Pay+Extra_Pay,IF(Pay_Num&lt;&gt;"",Beg_Bal,""))</f>
        <v>#VALUE!</v>
      </c>
      <c r="G294" s="36" t="str">
        <f aca="false">IF(Pay_Num&lt;&gt;"",Total_Pay-Int,"")</f>
        <v/>
      </c>
      <c r="H294" s="36" t="str">
        <f aca="false">IF(Pay_Num&lt;&gt;"",Beg_Bal*Interest_Rate_17/Num_Pmt_Per_Year,"")</f>
        <v/>
      </c>
      <c r="I294" s="36" t="e">
        <f aca="false">IF(AND(Pay_Num&lt;&gt;"",Sched_Pay+Extra_Pay&lt;Beg_Bal),Beg_Bal-Princ,IF(Pay_Num&lt;&gt;"",0,""))</f>
        <v>#VALUE!</v>
      </c>
      <c r="J294" s="29"/>
      <c r="K294" s="29"/>
    </row>
    <row r="295" customFormat="false" ht="12.75" hidden="false" customHeight="false" outlineLevel="0" collapsed="false">
      <c r="A295" s="32" t="str">
        <f aca="false">IF(Values_Entered_17,A294+1,"")</f>
        <v/>
      </c>
      <c r="B295" s="33" t="str">
        <f aca="false">IF(Pay_Num&lt;&gt;"",DATE(YEAR(Loan_Start_17),MONTH(Loan_Start_17)+(Pay_Num)*12/Num_Pmt_Per_Year,DAY(Loan_Start_17)),"")</f>
        <v/>
      </c>
      <c r="C295" s="36" t="str">
        <f aca="false">IF(Pay_Num&lt;&gt;"",I294,"")</f>
        <v/>
      </c>
      <c r="D295" s="36" t="str">
        <f aca="false">IF(Pay_Num&lt;&gt;"",Scheduled_Monthly_Payment,"")</f>
        <v/>
      </c>
      <c r="E295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95" s="36" t="e">
        <f aca="false">IF(AND(Pay_Num&lt;&gt;"",Sched_Pay+Extra_Pay&lt;Beg_Bal),Sched_Pay+Extra_Pay,IF(Pay_Num&lt;&gt;"",Beg_Bal,""))</f>
        <v>#VALUE!</v>
      </c>
      <c r="G295" s="36" t="str">
        <f aca="false">IF(Pay_Num&lt;&gt;"",Total_Pay-Int,"")</f>
        <v/>
      </c>
      <c r="H295" s="36" t="str">
        <f aca="false">IF(Pay_Num&lt;&gt;"",Beg_Bal*Interest_Rate_17/Num_Pmt_Per_Year,"")</f>
        <v/>
      </c>
      <c r="I295" s="36" t="e">
        <f aca="false">IF(AND(Pay_Num&lt;&gt;"",Sched_Pay+Extra_Pay&lt;Beg_Bal),Beg_Bal-Princ,IF(Pay_Num&lt;&gt;"",0,""))</f>
        <v>#VALUE!</v>
      </c>
      <c r="J295" s="29"/>
      <c r="K295" s="29"/>
    </row>
    <row r="296" customFormat="false" ht="12.75" hidden="false" customHeight="false" outlineLevel="0" collapsed="false">
      <c r="A296" s="32" t="str">
        <f aca="false">IF(Values_Entered_17,A295+1,"")</f>
        <v/>
      </c>
      <c r="B296" s="33" t="str">
        <f aca="false">IF(Pay_Num&lt;&gt;"",DATE(YEAR(Loan_Start_17),MONTH(Loan_Start_17)+(Pay_Num)*12/Num_Pmt_Per_Year,DAY(Loan_Start_17)),"")</f>
        <v/>
      </c>
      <c r="C296" s="36" t="str">
        <f aca="false">IF(Pay_Num&lt;&gt;"",I295,"")</f>
        <v/>
      </c>
      <c r="D296" s="36" t="str">
        <f aca="false">IF(Pay_Num&lt;&gt;"",Scheduled_Monthly_Payment,"")</f>
        <v/>
      </c>
      <c r="E296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96" s="36" t="e">
        <f aca="false">IF(AND(Pay_Num&lt;&gt;"",Sched_Pay+Extra_Pay&lt;Beg_Bal),Sched_Pay+Extra_Pay,IF(Pay_Num&lt;&gt;"",Beg_Bal,""))</f>
        <v>#VALUE!</v>
      </c>
      <c r="G296" s="36" t="str">
        <f aca="false">IF(Pay_Num&lt;&gt;"",Total_Pay-Int,"")</f>
        <v/>
      </c>
      <c r="H296" s="36" t="str">
        <f aca="false">IF(Pay_Num&lt;&gt;"",Beg_Bal*Interest_Rate_17/Num_Pmt_Per_Year,"")</f>
        <v/>
      </c>
      <c r="I296" s="36" t="e">
        <f aca="false">IF(AND(Pay_Num&lt;&gt;"",Sched_Pay+Extra_Pay&lt;Beg_Bal),Beg_Bal-Princ,IF(Pay_Num&lt;&gt;"",0,""))</f>
        <v>#VALUE!</v>
      </c>
      <c r="J296" s="29"/>
      <c r="K296" s="29"/>
    </row>
    <row r="297" customFormat="false" ht="12.75" hidden="false" customHeight="false" outlineLevel="0" collapsed="false">
      <c r="A297" s="32" t="str">
        <f aca="false">IF(Values_Entered_17,A296+1,"")</f>
        <v/>
      </c>
      <c r="B297" s="33" t="str">
        <f aca="false">IF(Pay_Num&lt;&gt;"",DATE(YEAR(Loan_Start_17),MONTH(Loan_Start_17)+(Pay_Num)*12/Num_Pmt_Per_Year,DAY(Loan_Start_17)),"")</f>
        <v/>
      </c>
      <c r="C297" s="36" t="str">
        <f aca="false">IF(Pay_Num&lt;&gt;"",I296,"")</f>
        <v/>
      </c>
      <c r="D297" s="36" t="str">
        <f aca="false">IF(Pay_Num&lt;&gt;"",Scheduled_Monthly_Payment,"")</f>
        <v/>
      </c>
      <c r="E297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97" s="36" t="e">
        <f aca="false">IF(AND(Pay_Num&lt;&gt;"",Sched_Pay+Extra_Pay&lt;Beg_Bal),Sched_Pay+Extra_Pay,IF(Pay_Num&lt;&gt;"",Beg_Bal,""))</f>
        <v>#VALUE!</v>
      </c>
      <c r="G297" s="36" t="str">
        <f aca="false">IF(Pay_Num&lt;&gt;"",Total_Pay-Int,"")</f>
        <v/>
      </c>
      <c r="H297" s="36" t="str">
        <f aca="false">IF(Pay_Num&lt;&gt;"",Beg_Bal*Interest_Rate_17/Num_Pmt_Per_Year,"")</f>
        <v/>
      </c>
      <c r="I297" s="36" t="e">
        <f aca="false">IF(AND(Pay_Num&lt;&gt;"",Sched_Pay+Extra_Pay&lt;Beg_Bal),Beg_Bal-Princ,IF(Pay_Num&lt;&gt;"",0,""))</f>
        <v>#VALUE!</v>
      </c>
      <c r="J297" s="29"/>
      <c r="K297" s="29"/>
    </row>
    <row r="298" customFormat="false" ht="12.75" hidden="false" customHeight="false" outlineLevel="0" collapsed="false">
      <c r="A298" s="32" t="str">
        <f aca="false">IF(Values_Entered_17,A297+1,"")</f>
        <v/>
      </c>
      <c r="B298" s="33" t="str">
        <f aca="false">IF(Pay_Num&lt;&gt;"",DATE(YEAR(Loan_Start_17),MONTH(Loan_Start_17)+(Pay_Num)*12/Num_Pmt_Per_Year,DAY(Loan_Start_17)),"")</f>
        <v/>
      </c>
      <c r="C298" s="36" t="str">
        <f aca="false">IF(Pay_Num&lt;&gt;"",I297,"")</f>
        <v/>
      </c>
      <c r="D298" s="36" t="str">
        <f aca="false">IF(Pay_Num&lt;&gt;"",Scheduled_Monthly_Payment,"")</f>
        <v/>
      </c>
      <c r="E298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98" s="36" t="e">
        <f aca="false">IF(AND(Pay_Num&lt;&gt;"",Sched_Pay+Extra_Pay&lt;Beg_Bal),Sched_Pay+Extra_Pay,IF(Pay_Num&lt;&gt;"",Beg_Bal,""))</f>
        <v>#VALUE!</v>
      </c>
      <c r="G298" s="36" t="str">
        <f aca="false">IF(Pay_Num&lt;&gt;"",Total_Pay-Int,"")</f>
        <v/>
      </c>
      <c r="H298" s="36" t="str">
        <f aca="false">IF(Pay_Num&lt;&gt;"",Beg_Bal*Interest_Rate_17/Num_Pmt_Per_Year,"")</f>
        <v/>
      </c>
      <c r="I298" s="36" t="e">
        <f aca="false">IF(AND(Pay_Num&lt;&gt;"",Sched_Pay+Extra_Pay&lt;Beg_Bal),Beg_Bal-Princ,IF(Pay_Num&lt;&gt;"",0,""))</f>
        <v>#VALUE!</v>
      </c>
      <c r="J298" s="29"/>
      <c r="K298" s="29"/>
    </row>
    <row r="299" customFormat="false" ht="12.75" hidden="false" customHeight="false" outlineLevel="0" collapsed="false">
      <c r="A299" s="32" t="str">
        <f aca="false">IF(Values_Entered_17,A298+1,"")</f>
        <v/>
      </c>
      <c r="B299" s="33" t="str">
        <f aca="false">IF(Pay_Num&lt;&gt;"",DATE(YEAR(Loan_Start_17),MONTH(Loan_Start_17)+(Pay_Num)*12/Num_Pmt_Per_Year,DAY(Loan_Start_17)),"")</f>
        <v/>
      </c>
      <c r="C299" s="36" t="str">
        <f aca="false">IF(Pay_Num&lt;&gt;"",I298,"")</f>
        <v/>
      </c>
      <c r="D299" s="36" t="str">
        <f aca="false">IF(Pay_Num&lt;&gt;"",Scheduled_Monthly_Payment,"")</f>
        <v/>
      </c>
      <c r="E299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299" s="36" t="e">
        <f aca="false">IF(AND(Pay_Num&lt;&gt;"",Sched_Pay+Extra_Pay&lt;Beg_Bal),Sched_Pay+Extra_Pay,IF(Pay_Num&lt;&gt;"",Beg_Bal,""))</f>
        <v>#VALUE!</v>
      </c>
      <c r="G299" s="36" t="str">
        <f aca="false">IF(Pay_Num&lt;&gt;"",Total_Pay-Int,"")</f>
        <v/>
      </c>
      <c r="H299" s="36" t="str">
        <f aca="false">IF(Pay_Num&lt;&gt;"",Beg_Bal*Interest_Rate_17/Num_Pmt_Per_Year,"")</f>
        <v/>
      </c>
      <c r="I299" s="36" t="e">
        <f aca="false">IF(AND(Pay_Num&lt;&gt;"",Sched_Pay+Extra_Pay&lt;Beg_Bal),Beg_Bal-Princ,IF(Pay_Num&lt;&gt;"",0,""))</f>
        <v>#VALUE!</v>
      </c>
      <c r="J299" s="29"/>
      <c r="K299" s="29"/>
    </row>
    <row r="300" customFormat="false" ht="12.75" hidden="false" customHeight="false" outlineLevel="0" collapsed="false">
      <c r="A300" s="32" t="str">
        <f aca="false">IF(Values_Entered_17,A299+1,"")</f>
        <v/>
      </c>
      <c r="B300" s="33" t="str">
        <f aca="false">IF(Pay_Num&lt;&gt;"",DATE(YEAR(Loan_Start_17),MONTH(Loan_Start_17)+(Pay_Num)*12/Num_Pmt_Per_Year,DAY(Loan_Start_17)),"")</f>
        <v/>
      </c>
      <c r="C300" s="36" t="str">
        <f aca="false">IF(Pay_Num&lt;&gt;"",I299,"")</f>
        <v/>
      </c>
      <c r="D300" s="36" t="str">
        <f aca="false">IF(Pay_Num&lt;&gt;"",Scheduled_Monthly_Payment,"")</f>
        <v/>
      </c>
      <c r="E300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300" s="36" t="e">
        <f aca="false">IF(AND(Pay_Num&lt;&gt;"",Sched_Pay+Extra_Pay&lt;Beg_Bal),Sched_Pay+Extra_Pay,IF(Pay_Num&lt;&gt;"",Beg_Bal,""))</f>
        <v>#VALUE!</v>
      </c>
      <c r="G300" s="36" t="str">
        <f aca="false">IF(Pay_Num&lt;&gt;"",Total_Pay-Int,"")</f>
        <v/>
      </c>
      <c r="H300" s="36" t="str">
        <f aca="false">IF(Pay_Num&lt;&gt;"",Beg_Bal*Interest_Rate_17/Num_Pmt_Per_Year,"")</f>
        <v/>
      </c>
      <c r="I300" s="36" t="e">
        <f aca="false">IF(AND(Pay_Num&lt;&gt;"",Sched_Pay+Extra_Pay&lt;Beg_Bal),Beg_Bal-Princ,IF(Pay_Num&lt;&gt;"",0,""))</f>
        <v>#VALUE!</v>
      </c>
      <c r="J300" s="29"/>
      <c r="K300" s="29"/>
    </row>
    <row r="301" customFormat="false" ht="12.75" hidden="false" customHeight="false" outlineLevel="0" collapsed="false">
      <c r="A301" s="32" t="str">
        <f aca="false">IF(Values_Entered_17,A300+1,"")</f>
        <v/>
      </c>
      <c r="B301" s="33" t="str">
        <f aca="false">IF(Pay_Num&lt;&gt;"",DATE(YEAR(Loan_Start_17),MONTH(Loan_Start_17)+(Pay_Num)*12/Num_Pmt_Per_Year,DAY(Loan_Start_17)),"")</f>
        <v/>
      </c>
      <c r="C301" s="36" t="str">
        <f aca="false">IF(Pay_Num&lt;&gt;"",I300,"")</f>
        <v/>
      </c>
      <c r="D301" s="36" t="str">
        <f aca="false">IF(Pay_Num&lt;&gt;"",Scheduled_Monthly_Payment,"")</f>
        <v/>
      </c>
      <c r="E301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301" s="36" t="e">
        <f aca="false">IF(AND(Pay_Num&lt;&gt;"",Sched_Pay+Extra_Pay&lt;Beg_Bal),Sched_Pay+Extra_Pay,IF(Pay_Num&lt;&gt;"",Beg_Bal,""))</f>
        <v>#VALUE!</v>
      </c>
      <c r="G301" s="36" t="str">
        <f aca="false">IF(Pay_Num&lt;&gt;"",Total_Pay-Int,"")</f>
        <v/>
      </c>
      <c r="H301" s="36" t="str">
        <f aca="false">IF(Pay_Num&lt;&gt;"",Beg_Bal*Interest_Rate_17/Num_Pmt_Per_Year,"")</f>
        <v/>
      </c>
      <c r="I301" s="36" t="e">
        <f aca="false">IF(AND(Pay_Num&lt;&gt;"",Sched_Pay+Extra_Pay&lt;Beg_Bal),Beg_Bal-Princ,IF(Pay_Num&lt;&gt;"",0,""))</f>
        <v>#VALUE!</v>
      </c>
      <c r="J301" s="29"/>
      <c r="K301" s="29"/>
    </row>
    <row r="302" customFormat="false" ht="12.75" hidden="false" customHeight="false" outlineLevel="0" collapsed="false">
      <c r="A302" s="32" t="str">
        <f aca="false">IF(Values_Entered_17,A301+1,"")</f>
        <v/>
      </c>
      <c r="B302" s="33" t="str">
        <f aca="false">IF(Pay_Num&lt;&gt;"",DATE(YEAR(Loan_Start_17),MONTH(Loan_Start_17)+(Pay_Num)*12/Num_Pmt_Per_Year,DAY(Loan_Start_17)),"")</f>
        <v/>
      </c>
      <c r="C302" s="36" t="str">
        <f aca="false">IF(Pay_Num&lt;&gt;"",I301,"")</f>
        <v/>
      </c>
      <c r="D302" s="36" t="str">
        <f aca="false">IF(Pay_Num&lt;&gt;"",Scheduled_Monthly_Payment,"")</f>
        <v/>
      </c>
      <c r="E302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302" s="36" t="e">
        <f aca="false">IF(AND(Pay_Num&lt;&gt;"",Sched_Pay+Extra_Pay&lt;Beg_Bal),Sched_Pay+Extra_Pay,IF(Pay_Num&lt;&gt;"",Beg_Bal,""))</f>
        <v>#VALUE!</v>
      </c>
      <c r="G302" s="36" t="str">
        <f aca="false">IF(Pay_Num&lt;&gt;"",Total_Pay-Int,"")</f>
        <v/>
      </c>
      <c r="H302" s="36" t="str">
        <f aca="false">IF(Pay_Num&lt;&gt;"",Beg_Bal*Interest_Rate_17/Num_Pmt_Per_Year,"")</f>
        <v/>
      </c>
      <c r="I302" s="36" t="e">
        <f aca="false">IF(AND(Pay_Num&lt;&gt;"",Sched_Pay+Extra_Pay&lt;Beg_Bal),Beg_Bal-Princ,IF(Pay_Num&lt;&gt;"",0,""))</f>
        <v>#VALUE!</v>
      </c>
      <c r="J302" s="29"/>
      <c r="K302" s="29"/>
    </row>
    <row r="303" customFormat="false" ht="12.75" hidden="false" customHeight="false" outlineLevel="0" collapsed="false">
      <c r="A303" s="32" t="str">
        <f aca="false">IF(Values_Entered_17,A302+1,"")</f>
        <v/>
      </c>
      <c r="B303" s="33" t="str">
        <f aca="false">IF(Pay_Num&lt;&gt;"",DATE(YEAR(Loan_Start_17),MONTH(Loan_Start_17)+(Pay_Num)*12/Num_Pmt_Per_Year,DAY(Loan_Start_17)),"")</f>
        <v/>
      </c>
      <c r="C303" s="36" t="str">
        <f aca="false">IF(Pay_Num&lt;&gt;"",I302,"")</f>
        <v/>
      </c>
      <c r="D303" s="36" t="str">
        <f aca="false">IF(Pay_Num&lt;&gt;"",Scheduled_Monthly_Payment,"")</f>
        <v/>
      </c>
      <c r="E303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303" s="36" t="e">
        <f aca="false">IF(AND(Pay_Num&lt;&gt;"",Sched_Pay+Extra_Pay&lt;Beg_Bal),Sched_Pay+Extra_Pay,IF(Pay_Num&lt;&gt;"",Beg_Bal,""))</f>
        <v>#VALUE!</v>
      </c>
      <c r="G303" s="36" t="str">
        <f aca="false">IF(Pay_Num&lt;&gt;"",Total_Pay-Int,"")</f>
        <v/>
      </c>
      <c r="H303" s="36" t="str">
        <f aca="false">IF(Pay_Num&lt;&gt;"",Beg_Bal*Interest_Rate_17/Num_Pmt_Per_Year,"")</f>
        <v/>
      </c>
      <c r="I303" s="36" t="e">
        <f aca="false">IF(AND(Pay_Num&lt;&gt;"",Sched_Pay+Extra_Pay&lt;Beg_Bal),Beg_Bal-Princ,IF(Pay_Num&lt;&gt;"",0,""))</f>
        <v>#VALUE!</v>
      </c>
      <c r="J303" s="29"/>
      <c r="K303" s="29"/>
    </row>
    <row r="304" customFormat="false" ht="12.75" hidden="false" customHeight="false" outlineLevel="0" collapsed="false">
      <c r="A304" s="32" t="str">
        <f aca="false">IF(Values_Entered_17,A303+1,"")</f>
        <v/>
      </c>
      <c r="B304" s="33" t="str">
        <f aca="false">IF(Pay_Num&lt;&gt;"",DATE(YEAR(Loan_Start_17),MONTH(Loan_Start_17)+(Pay_Num)*12/Num_Pmt_Per_Year,DAY(Loan_Start_17)),"")</f>
        <v/>
      </c>
      <c r="C304" s="36" t="str">
        <f aca="false">IF(Pay_Num&lt;&gt;"",I303,"")</f>
        <v/>
      </c>
      <c r="D304" s="36" t="str">
        <f aca="false">IF(Pay_Num&lt;&gt;"",Scheduled_Monthly_Payment,"")</f>
        <v/>
      </c>
      <c r="E304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304" s="36" t="e">
        <f aca="false">IF(AND(Pay_Num&lt;&gt;"",Sched_Pay+Extra_Pay&lt;Beg_Bal),Sched_Pay+Extra_Pay,IF(Pay_Num&lt;&gt;"",Beg_Bal,""))</f>
        <v>#VALUE!</v>
      </c>
      <c r="G304" s="36" t="str">
        <f aca="false">IF(Pay_Num&lt;&gt;"",Total_Pay-Int,"")</f>
        <v/>
      </c>
      <c r="H304" s="36" t="str">
        <f aca="false">IF(Pay_Num&lt;&gt;"",Beg_Bal*Interest_Rate_17/Num_Pmt_Per_Year,"")</f>
        <v/>
      </c>
      <c r="I304" s="36" t="e">
        <f aca="false">IF(AND(Pay_Num&lt;&gt;"",Sched_Pay+Extra_Pay&lt;Beg_Bal),Beg_Bal-Princ,IF(Pay_Num&lt;&gt;"",0,""))</f>
        <v>#VALUE!</v>
      </c>
      <c r="J304" s="29"/>
      <c r="K304" s="29"/>
    </row>
    <row r="305" customFormat="false" ht="12.75" hidden="false" customHeight="false" outlineLevel="0" collapsed="false">
      <c r="A305" s="32" t="str">
        <f aca="false">IF(Values_Entered_17,A304+1,"")</f>
        <v/>
      </c>
      <c r="B305" s="33" t="str">
        <f aca="false">IF(Pay_Num&lt;&gt;"",DATE(YEAR(Loan_Start_17),MONTH(Loan_Start_17)+(Pay_Num)*12/Num_Pmt_Per_Year,DAY(Loan_Start_17)),"")</f>
        <v/>
      </c>
      <c r="C305" s="36" t="str">
        <f aca="false">IF(Pay_Num&lt;&gt;"",I304,"")</f>
        <v/>
      </c>
      <c r="D305" s="36" t="str">
        <f aca="false">IF(Pay_Num&lt;&gt;"",Scheduled_Monthly_Payment,"")</f>
        <v/>
      </c>
      <c r="E305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305" s="36" t="e">
        <f aca="false">IF(AND(Pay_Num&lt;&gt;"",Sched_Pay+Extra_Pay&lt;Beg_Bal),Sched_Pay+Extra_Pay,IF(Pay_Num&lt;&gt;"",Beg_Bal,""))</f>
        <v>#VALUE!</v>
      </c>
      <c r="G305" s="36" t="str">
        <f aca="false">IF(Pay_Num&lt;&gt;"",Total_Pay-Int,"")</f>
        <v/>
      </c>
      <c r="H305" s="36" t="str">
        <f aca="false">IF(Pay_Num&lt;&gt;"",Beg_Bal*Interest_Rate_17/Num_Pmt_Per_Year,"")</f>
        <v/>
      </c>
      <c r="I305" s="36" t="e">
        <f aca="false">IF(AND(Pay_Num&lt;&gt;"",Sched_Pay+Extra_Pay&lt;Beg_Bal),Beg_Bal-Princ,IF(Pay_Num&lt;&gt;"",0,""))</f>
        <v>#VALUE!</v>
      </c>
      <c r="J305" s="29"/>
      <c r="K305" s="29"/>
    </row>
    <row r="306" customFormat="false" ht="12.75" hidden="false" customHeight="false" outlineLevel="0" collapsed="false">
      <c r="A306" s="32" t="str">
        <f aca="false">IF(Values_Entered_17,A305+1,"")</f>
        <v/>
      </c>
      <c r="B306" s="33" t="str">
        <f aca="false">IF(Pay_Num&lt;&gt;"",DATE(YEAR(Loan_Start_17),MONTH(Loan_Start_17)+(Pay_Num)*12/Num_Pmt_Per_Year,DAY(Loan_Start_17)),"")</f>
        <v/>
      </c>
      <c r="C306" s="36" t="str">
        <f aca="false">IF(Pay_Num&lt;&gt;"",I305,"")</f>
        <v/>
      </c>
      <c r="D306" s="36" t="str">
        <f aca="false">IF(Pay_Num&lt;&gt;"",Scheduled_Monthly_Payment,"")</f>
        <v/>
      </c>
      <c r="E306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306" s="36" t="e">
        <f aca="false">IF(AND(Pay_Num&lt;&gt;"",Sched_Pay+Extra_Pay&lt;Beg_Bal),Sched_Pay+Extra_Pay,IF(Pay_Num&lt;&gt;"",Beg_Bal,""))</f>
        <v>#VALUE!</v>
      </c>
      <c r="G306" s="36" t="str">
        <f aca="false">IF(Pay_Num&lt;&gt;"",Total_Pay-Int,"")</f>
        <v/>
      </c>
      <c r="H306" s="36" t="str">
        <f aca="false">IF(Pay_Num&lt;&gt;"",Beg_Bal*Interest_Rate_17/Num_Pmt_Per_Year,"")</f>
        <v/>
      </c>
      <c r="I306" s="36" t="e">
        <f aca="false">IF(AND(Pay_Num&lt;&gt;"",Sched_Pay+Extra_Pay&lt;Beg_Bal),Beg_Bal-Princ,IF(Pay_Num&lt;&gt;"",0,""))</f>
        <v>#VALUE!</v>
      </c>
      <c r="J306" s="29"/>
      <c r="K306" s="29"/>
    </row>
    <row r="307" customFormat="false" ht="12.75" hidden="false" customHeight="false" outlineLevel="0" collapsed="false">
      <c r="A307" s="32" t="str">
        <f aca="false">IF(Values_Entered_17,A306+1,"")</f>
        <v/>
      </c>
      <c r="B307" s="33" t="str">
        <f aca="false">IF(Pay_Num&lt;&gt;"",DATE(YEAR(Loan_Start_17),MONTH(Loan_Start_17)+(Pay_Num)*12/Num_Pmt_Per_Year,DAY(Loan_Start_17)),"")</f>
        <v/>
      </c>
      <c r="C307" s="36" t="str">
        <f aca="false">IF(Pay_Num&lt;&gt;"",I306,"")</f>
        <v/>
      </c>
      <c r="D307" s="36" t="str">
        <f aca="false">IF(Pay_Num&lt;&gt;"",Scheduled_Monthly_Payment,"")</f>
        <v/>
      </c>
      <c r="E307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307" s="36" t="e">
        <f aca="false">IF(AND(Pay_Num&lt;&gt;"",Sched_Pay+Extra_Pay&lt;Beg_Bal),Sched_Pay+Extra_Pay,IF(Pay_Num&lt;&gt;"",Beg_Bal,""))</f>
        <v>#VALUE!</v>
      </c>
      <c r="G307" s="36" t="str">
        <f aca="false">IF(Pay_Num&lt;&gt;"",Total_Pay-Int,"")</f>
        <v/>
      </c>
      <c r="H307" s="36" t="str">
        <f aca="false">IF(Pay_Num&lt;&gt;"",Beg_Bal*Interest_Rate_17/Num_Pmt_Per_Year,"")</f>
        <v/>
      </c>
      <c r="I307" s="36" t="e">
        <f aca="false">IF(AND(Pay_Num&lt;&gt;"",Sched_Pay+Extra_Pay&lt;Beg_Bal),Beg_Bal-Princ,IF(Pay_Num&lt;&gt;"",0,""))</f>
        <v>#VALUE!</v>
      </c>
      <c r="J307" s="29"/>
      <c r="K307" s="29"/>
    </row>
    <row r="308" customFormat="false" ht="12.75" hidden="false" customHeight="false" outlineLevel="0" collapsed="false">
      <c r="A308" s="32" t="str">
        <f aca="false">IF(Values_Entered_17,A307+1,"")</f>
        <v/>
      </c>
      <c r="B308" s="33" t="str">
        <f aca="false">IF(Pay_Num&lt;&gt;"",DATE(YEAR(Loan_Start_17),MONTH(Loan_Start_17)+(Pay_Num)*12/Num_Pmt_Per_Year,DAY(Loan_Start_17)),"")</f>
        <v/>
      </c>
      <c r="C308" s="36" t="str">
        <f aca="false">IF(Pay_Num&lt;&gt;"",I307,"")</f>
        <v/>
      </c>
      <c r="D308" s="36" t="str">
        <f aca="false">IF(Pay_Num&lt;&gt;"",Scheduled_Monthly_Payment,"")</f>
        <v/>
      </c>
      <c r="E308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308" s="36" t="e">
        <f aca="false">IF(AND(Pay_Num&lt;&gt;"",Sched_Pay+Extra_Pay&lt;Beg_Bal),Sched_Pay+Extra_Pay,IF(Pay_Num&lt;&gt;"",Beg_Bal,""))</f>
        <v>#VALUE!</v>
      </c>
      <c r="G308" s="36" t="str">
        <f aca="false">IF(Pay_Num&lt;&gt;"",Total_Pay-Int,"")</f>
        <v/>
      </c>
      <c r="H308" s="36" t="str">
        <f aca="false">IF(Pay_Num&lt;&gt;"",Beg_Bal*Interest_Rate_17/Num_Pmt_Per_Year,"")</f>
        <v/>
      </c>
      <c r="I308" s="36" t="e">
        <f aca="false">IF(AND(Pay_Num&lt;&gt;"",Sched_Pay+Extra_Pay&lt;Beg_Bal),Beg_Bal-Princ,IF(Pay_Num&lt;&gt;"",0,""))</f>
        <v>#VALUE!</v>
      </c>
      <c r="J308" s="29"/>
      <c r="K308" s="29"/>
    </row>
    <row r="309" customFormat="false" ht="12.75" hidden="false" customHeight="false" outlineLevel="0" collapsed="false">
      <c r="A309" s="32" t="str">
        <f aca="false">IF(Values_Entered_17,A308+1,"")</f>
        <v/>
      </c>
      <c r="B309" s="33" t="str">
        <f aca="false">IF(Pay_Num&lt;&gt;"",DATE(YEAR(Loan_Start_17),MONTH(Loan_Start_17)+(Pay_Num)*12/Num_Pmt_Per_Year,DAY(Loan_Start_17)),"")</f>
        <v/>
      </c>
      <c r="C309" s="36" t="str">
        <f aca="false">IF(Pay_Num&lt;&gt;"",I308,"")</f>
        <v/>
      </c>
      <c r="D309" s="36" t="str">
        <f aca="false">IF(Pay_Num&lt;&gt;"",Scheduled_Monthly_Payment,"")</f>
        <v/>
      </c>
      <c r="E309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309" s="36" t="e">
        <f aca="false">IF(AND(Pay_Num&lt;&gt;"",Sched_Pay+Extra_Pay&lt;Beg_Bal),Sched_Pay+Extra_Pay,IF(Pay_Num&lt;&gt;"",Beg_Bal,""))</f>
        <v>#VALUE!</v>
      </c>
      <c r="G309" s="36" t="str">
        <f aca="false">IF(Pay_Num&lt;&gt;"",Total_Pay-Int,"")</f>
        <v/>
      </c>
      <c r="H309" s="36" t="str">
        <f aca="false">IF(Pay_Num&lt;&gt;"",Beg_Bal*Interest_Rate_17/Num_Pmt_Per_Year,"")</f>
        <v/>
      </c>
      <c r="I309" s="36" t="e">
        <f aca="false">IF(AND(Pay_Num&lt;&gt;"",Sched_Pay+Extra_Pay&lt;Beg_Bal),Beg_Bal-Princ,IF(Pay_Num&lt;&gt;"",0,""))</f>
        <v>#VALUE!</v>
      </c>
      <c r="J309" s="29"/>
      <c r="K309" s="29"/>
    </row>
    <row r="310" customFormat="false" ht="12.75" hidden="false" customHeight="false" outlineLevel="0" collapsed="false">
      <c r="A310" s="32" t="str">
        <f aca="false">IF(Values_Entered_17,A309+1,"")</f>
        <v/>
      </c>
      <c r="B310" s="33" t="str">
        <f aca="false">IF(Pay_Num&lt;&gt;"",DATE(YEAR(Loan_Start_17),MONTH(Loan_Start_17)+(Pay_Num)*12/Num_Pmt_Per_Year,DAY(Loan_Start_17)),"")</f>
        <v/>
      </c>
      <c r="C310" s="36" t="str">
        <f aca="false">IF(Pay_Num&lt;&gt;"",I309,"")</f>
        <v/>
      </c>
      <c r="D310" s="36" t="str">
        <f aca="false">IF(Pay_Num&lt;&gt;"",Scheduled_Monthly_Payment,"")</f>
        <v/>
      </c>
      <c r="E310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310" s="36" t="e">
        <f aca="false">IF(AND(Pay_Num&lt;&gt;"",Sched_Pay+Extra_Pay&lt;Beg_Bal),Sched_Pay+Extra_Pay,IF(Pay_Num&lt;&gt;"",Beg_Bal,""))</f>
        <v>#VALUE!</v>
      </c>
      <c r="G310" s="36" t="str">
        <f aca="false">IF(Pay_Num&lt;&gt;"",Total_Pay-Int,"")</f>
        <v/>
      </c>
      <c r="H310" s="36" t="str">
        <f aca="false">IF(Pay_Num&lt;&gt;"",Beg_Bal*Interest_Rate_17/Num_Pmt_Per_Year,"")</f>
        <v/>
      </c>
      <c r="I310" s="36" t="e">
        <f aca="false">IF(AND(Pay_Num&lt;&gt;"",Sched_Pay+Extra_Pay&lt;Beg_Bal),Beg_Bal-Princ,IF(Pay_Num&lt;&gt;"",0,""))</f>
        <v>#VALUE!</v>
      </c>
      <c r="J310" s="29"/>
      <c r="K310" s="29"/>
    </row>
    <row r="311" customFormat="false" ht="12.75" hidden="false" customHeight="false" outlineLevel="0" collapsed="false">
      <c r="A311" s="32" t="str">
        <f aca="false">IF(Values_Entered_17,A310+1,"")</f>
        <v/>
      </c>
      <c r="B311" s="33" t="str">
        <f aca="false">IF(Pay_Num&lt;&gt;"",DATE(YEAR(Loan_Start_17),MONTH(Loan_Start_17)+(Pay_Num)*12/Num_Pmt_Per_Year,DAY(Loan_Start_17)),"")</f>
        <v/>
      </c>
      <c r="C311" s="36" t="str">
        <f aca="false">IF(Pay_Num&lt;&gt;"",I310,"")</f>
        <v/>
      </c>
      <c r="D311" s="36" t="str">
        <f aca="false">IF(Pay_Num&lt;&gt;"",Scheduled_Monthly_Payment,"")</f>
        <v/>
      </c>
      <c r="E311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311" s="36" t="e">
        <f aca="false">IF(AND(Pay_Num&lt;&gt;"",Sched_Pay+Extra_Pay&lt;Beg_Bal),Sched_Pay+Extra_Pay,IF(Pay_Num&lt;&gt;"",Beg_Bal,""))</f>
        <v>#VALUE!</v>
      </c>
      <c r="G311" s="36" t="str">
        <f aca="false">IF(Pay_Num&lt;&gt;"",Total_Pay-Int,"")</f>
        <v/>
      </c>
      <c r="H311" s="36" t="str">
        <f aca="false">IF(Pay_Num&lt;&gt;"",Beg_Bal*Interest_Rate_17/Num_Pmt_Per_Year,"")</f>
        <v/>
      </c>
      <c r="I311" s="36" t="e">
        <f aca="false">IF(AND(Pay_Num&lt;&gt;"",Sched_Pay+Extra_Pay&lt;Beg_Bal),Beg_Bal-Princ,IF(Pay_Num&lt;&gt;"",0,""))</f>
        <v>#VALUE!</v>
      </c>
      <c r="J311" s="29"/>
      <c r="K311" s="29"/>
    </row>
    <row r="312" customFormat="false" ht="12.75" hidden="false" customHeight="false" outlineLevel="0" collapsed="false">
      <c r="A312" s="32" t="str">
        <f aca="false">IF(Values_Entered_17,A311+1,"")</f>
        <v/>
      </c>
      <c r="B312" s="33" t="str">
        <f aca="false">IF(Pay_Num&lt;&gt;"",DATE(YEAR(Loan_Start_17),MONTH(Loan_Start_17)+(Pay_Num)*12/Num_Pmt_Per_Year,DAY(Loan_Start_17)),"")</f>
        <v/>
      </c>
      <c r="C312" s="36" t="str">
        <f aca="false">IF(Pay_Num&lt;&gt;"",I311,"")</f>
        <v/>
      </c>
      <c r="D312" s="36" t="str">
        <f aca="false">IF(Pay_Num&lt;&gt;"",Scheduled_Monthly_Payment,"")</f>
        <v/>
      </c>
      <c r="E312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312" s="36" t="e">
        <f aca="false">IF(AND(Pay_Num&lt;&gt;"",Sched_Pay+Extra_Pay&lt;Beg_Bal),Sched_Pay+Extra_Pay,IF(Pay_Num&lt;&gt;"",Beg_Bal,""))</f>
        <v>#VALUE!</v>
      </c>
      <c r="G312" s="36" t="str">
        <f aca="false">IF(Pay_Num&lt;&gt;"",Total_Pay-Int,"")</f>
        <v/>
      </c>
      <c r="H312" s="36" t="str">
        <f aca="false">IF(Pay_Num&lt;&gt;"",Beg_Bal*Interest_Rate_17/Num_Pmt_Per_Year,"")</f>
        <v/>
      </c>
      <c r="I312" s="36" t="e">
        <f aca="false">IF(AND(Pay_Num&lt;&gt;"",Sched_Pay+Extra_Pay&lt;Beg_Bal),Beg_Bal-Princ,IF(Pay_Num&lt;&gt;"",0,""))</f>
        <v>#VALUE!</v>
      </c>
      <c r="J312" s="29"/>
      <c r="K312" s="29"/>
    </row>
    <row r="313" customFormat="false" ht="12.75" hidden="false" customHeight="false" outlineLevel="0" collapsed="false">
      <c r="A313" s="32" t="str">
        <f aca="false">IF(Values_Entered_17,A312+1,"")</f>
        <v/>
      </c>
      <c r="B313" s="33" t="str">
        <f aca="false">IF(Pay_Num&lt;&gt;"",DATE(YEAR(Loan_Start_17),MONTH(Loan_Start_17)+(Pay_Num)*12/Num_Pmt_Per_Year,DAY(Loan_Start_17)),"")</f>
        <v/>
      </c>
      <c r="C313" s="36" t="str">
        <f aca="false">IF(Pay_Num&lt;&gt;"",I312,"")</f>
        <v/>
      </c>
      <c r="D313" s="36" t="str">
        <f aca="false">IF(Pay_Num&lt;&gt;"",Scheduled_Monthly_Payment,"")</f>
        <v/>
      </c>
      <c r="E313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313" s="36" t="e">
        <f aca="false">IF(AND(Pay_Num&lt;&gt;"",Sched_Pay+Extra_Pay&lt;Beg_Bal),Sched_Pay+Extra_Pay,IF(Pay_Num&lt;&gt;"",Beg_Bal,""))</f>
        <v>#VALUE!</v>
      </c>
      <c r="G313" s="36" t="str">
        <f aca="false">IF(Pay_Num&lt;&gt;"",Total_Pay-Int,"")</f>
        <v/>
      </c>
      <c r="H313" s="36" t="str">
        <f aca="false">IF(Pay_Num&lt;&gt;"",Beg_Bal*Interest_Rate_17/Num_Pmt_Per_Year,"")</f>
        <v/>
      </c>
      <c r="I313" s="36" t="e">
        <f aca="false">IF(AND(Pay_Num&lt;&gt;"",Sched_Pay+Extra_Pay&lt;Beg_Bal),Beg_Bal-Princ,IF(Pay_Num&lt;&gt;"",0,""))</f>
        <v>#VALUE!</v>
      </c>
      <c r="J313" s="29"/>
      <c r="K313" s="29"/>
    </row>
    <row r="314" customFormat="false" ht="12.75" hidden="false" customHeight="false" outlineLevel="0" collapsed="false">
      <c r="A314" s="32" t="str">
        <f aca="false">IF(Values_Entered_17,A313+1,"")</f>
        <v/>
      </c>
      <c r="B314" s="33" t="str">
        <f aca="false">IF(Pay_Num&lt;&gt;"",DATE(YEAR(Loan_Start_17),MONTH(Loan_Start_17)+(Pay_Num)*12/Num_Pmt_Per_Year,DAY(Loan_Start_17)),"")</f>
        <v/>
      </c>
      <c r="C314" s="36" t="str">
        <f aca="false">IF(Pay_Num&lt;&gt;"",I313,"")</f>
        <v/>
      </c>
      <c r="D314" s="36" t="str">
        <f aca="false">IF(Pay_Num&lt;&gt;"",Scheduled_Monthly_Payment,"")</f>
        <v/>
      </c>
      <c r="E314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314" s="36" t="e">
        <f aca="false">IF(AND(Pay_Num&lt;&gt;"",Sched_Pay+Extra_Pay&lt;Beg_Bal),Sched_Pay+Extra_Pay,IF(Pay_Num&lt;&gt;"",Beg_Bal,""))</f>
        <v>#VALUE!</v>
      </c>
      <c r="G314" s="36" t="str">
        <f aca="false">IF(Pay_Num&lt;&gt;"",Total_Pay-Int,"")</f>
        <v/>
      </c>
      <c r="H314" s="36" t="str">
        <f aca="false">IF(Pay_Num&lt;&gt;"",Beg_Bal*Interest_Rate_17/Num_Pmt_Per_Year,"")</f>
        <v/>
      </c>
      <c r="I314" s="36" t="e">
        <f aca="false">IF(AND(Pay_Num&lt;&gt;"",Sched_Pay+Extra_Pay&lt;Beg_Bal),Beg_Bal-Princ,IF(Pay_Num&lt;&gt;"",0,""))</f>
        <v>#VALUE!</v>
      </c>
      <c r="J314" s="29"/>
      <c r="K314" s="29"/>
    </row>
    <row r="315" customFormat="false" ht="12.75" hidden="false" customHeight="false" outlineLevel="0" collapsed="false">
      <c r="A315" s="32" t="str">
        <f aca="false">IF(Values_Entered_17,A314+1,"")</f>
        <v/>
      </c>
      <c r="B315" s="33" t="str">
        <f aca="false">IF(Pay_Num&lt;&gt;"",DATE(YEAR(Loan_Start_17),MONTH(Loan_Start_17)+(Pay_Num)*12/Num_Pmt_Per_Year,DAY(Loan_Start_17)),"")</f>
        <v/>
      </c>
      <c r="C315" s="36" t="str">
        <f aca="false">IF(Pay_Num&lt;&gt;"",I314,"")</f>
        <v/>
      </c>
      <c r="D315" s="36" t="str">
        <f aca="false">IF(Pay_Num&lt;&gt;"",Scheduled_Monthly_Payment,"")</f>
        <v/>
      </c>
      <c r="E315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315" s="36" t="e">
        <f aca="false">IF(AND(Pay_Num&lt;&gt;"",Sched_Pay+Extra_Pay&lt;Beg_Bal),Sched_Pay+Extra_Pay,IF(Pay_Num&lt;&gt;"",Beg_Bal,""))</f>
        <v>#VALUE!</v>
      </c>
      <c r="G315" s="36" t="str">
        <f aca="false">IF(Pay_Num&lt;&gt;"",Total_Pay-Int,"")</f>
        <v/>
      </c>
      <c r="H315" s="36" t="str">
        <f aca="false">IF(Pay_Num&lt;&gt;"",Beg_Bal*Interest_Rate_17/Num_Pmt_Per_Year,"")</f>
        <v/>
      </c>
      <c r="I315" s="36" t="e">
        <f aca="false">IF(AND(Pay_Num&lt;&gt;"",Sched_Pay+Extra_Pay&lt;Beg_Bal),Beg_Bal-Princ,IF(Pay_Num&lt;&gt;"",0,""))</f>
        <v>#VALUE!</v>
      </c>
      <c r="J315" s="29"/>
      <c r="K315" s="29"/>
    </row>
    <row r="316" customFormat="false" ht="12.75" hidden="false" customHeight="false" outlineLevel="0" collapsed="false">
      <c r="A316" s="32" t="str">
        <f aca="false">IF(Values_Entered_17,A315+1,"")</f>
        <v/>
      </c>
      <c r="B316" s="33" t="str">
        <f aca="false">IF(Pay_Num&lt;&gt;"",DATE(YEAR(Loan_Start_17),MONTH(Loan_Start_17)+(Pay_Num)*12/Num_Pmt_Per_Year,DAY(Loan_Start_17)),"")</f>
        <v/>
      </c>
      <c r="C316" s="36" t="str">
        <f aca="false">IF(Pay_Num&lt;&gt;"",I315,"")</f>
        <v/>
      </c>
      <c r="D316" s="36" t="str">
        <f aca="false">IF(Pay_Num&lt;&gt;"",Scheduled_Monthly_Payment,"")</f>
        <v/>
      </c>
      <c r="E316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316" s="36" t="e">
        <f aca="false">IF(AND(Pay_Num&lt;&gt;"",Sched_Pay+Extra_Pay&lt;Beg_Bal),Sched_Pay+Extra_Pay,IF(Pay_Num&lt;&gt;"",Beg_Bal,""))</f>
        <v>#VALUE!</v>
      </c>
      <c r="G316" s="36" t="str">
        <f aca="false">IF(Pay_Num&lt;&gt;"",Total_Pay-Int,"")</f>
        <v/>
      </c>
      <c r="H316" s="36" t="str">
        <f aca="false">IF(Pay_Num&lt;&gt;"",Beg_Bal*Interest_Rate_17/Num_Pmt_Per_Year,"")</f>
        <v/>
      </c>
      <c r="I316" s="36" t="e">
        <f aca="false">IF(AND(Pay_Num&lt;&gt;"",Sched_Pay+Extra_Pay&lt;Beg_Bal),Beg_Bal-Princ,IF(Pay_Num&lt;&gt;"",0,""))</f>
        <v>#VALUE!</v>
      </c>
      <c r="J316" s="29"/>
      <c r="K316" s="29"/>
    </row>
    <row r="317" customFormat="false" ht="12.75" hidden="false" customHeight="false" outlineLevel="0" collapsed="false">
      <c r="A317" s="32" t="str">
        <f aca="false">IF(Values_Entered_17,A316+1,"")</f>
        <v/>
      </c>
      <c r="B317" s="33" t="str">
        <f aca="false">IF(Pay_Num&lt;&gt;"",DATE(YEAR(Loan_Start_17),MONTH(Loan_Start_17)+(Pay_Num)*12/Num_Pmt_Per_Year,DAY(Loan_Start_17)),"")</f>
        <v/>
      </c>
      <c r="C317" s="36" t="str">
        <f aca="false">IF(Pay_Num&lt;&gt;"",I316,"")</f>
        <v/>
      </c>
      <c r="D317" s="36" t="str">
        <f aca="false">IF(Pay_Num&lt;&gt;"",Scheduled_Monthly_Payment,"")</f>
        <v/>
      </c>
      <c r="E317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317" s="36" t="e">
        <f aca="false">IF(AND(Pay_Num&lt;&gt;"",Sched_Pay+Extra_Pay&lt;Beg_Bal),Sched_Pay+Extra_Pay,IF(Pay_Num&lt;&gt;"",Beg_Bal,""))</f>
        <v>#VALUE!</v>
      </c>
      <c r="G317" s="36" t="str">
        <f aca="false">IF(Pay_Num&lt;&gt;"",Total_Pay-Int,"")</f>
        <v/>
      </c>
      <c r="H317" s="36" t="str">
        <f aca="false">IF(Pay_Num&lt;&gt;"",Beg_Bal*Interest_Rate_17/Num_Pmt_Per_Year,"")</f>
        <v/>
      </c>
      <c r="I317" s="36" t="e">
        <f aca="false">IF(AND(Pay_Num&lt;&gt;"",Sched_Pay+Extra_Pay&lt;Beg_Bal),Beg_Bal-Princ,IF(Pay_Num&lt;&gt;"",0,""))</f>
        <v>#VALUE!</v>
      </c>
      <c r="J317" s="29"/>
      <c r="K317" s="29"/>
    </row>
    <row r="318" customFormat="false" ht="12.75" hidden="false" customHeight="false" outlineLevel="0" collapsed="false">
      <c r="A318" s="32" t="str">
        <f aca="false">IF(Values_Entered_17,A317+1,"")</f>
        <v/>
      </c>
      <c r="B318" s="33" t="str">
        <f aca="false">IF(Pay_Num&lt;&gt;"",DATE(YEAR(Loan_Start_17),MONTH(Loan_Start_17)+(Pay_Num)*12/Num_Pmt_Per_Year,DAY(Loan_Start_17)),"")</f>
        <v/>
      </c>
      <c r="C318" s="36" t="str">
        <f aca="false">IF(Pay_Num&lt;&gt;"",I317,"")</f>
        <v/>
      </c>
      <c r="D318" s="36" t="str">
        <f aca="false">IF(Pay_Num&lt;&gt;"",Scheduled_Monthly_Payment,"")</f>
        <v/>
      </c>
      <c r="E318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318" s="36" t="e">
        <f aca="false">IF(AND(Pay_Num&lt;&gt;"",Sched_Pay+Extra_Pay&lt;Beg_Bal),Sched_Pay+Extra_Pay,IF(Pay_Num&lt;&gt;"",Beg_Bal,""))</f>
        <v>#VALUE!</v>
      </c>
      <c r="G318" s="36" t="str">
        <f aca="false">IF(Pay_Num&lt;&gt;"",Total_Pay-Int,"")</f>
        <v/>
      </c>
      <c r="H318" s="36" t="str">
        <f aca="false">IF(Pay_Num&lt;&gt;"",Beg_Bal*Interest_Rate_17/Num_Pmt_Per_Year,"")</f>
        <v/>
      </c>
      <c r="I318" s="36" t="e">
        <f aca="false">IF(AND(Pay_Num&lt;&gt;"",Sched_Pay+Extra_Pay&lt;Beg_Bal),Beg_Bal-Princ,IF(Pay_Num&lt;&gt;"",0,""))</f>
        <v>#VALUE!</v>
      </c>
      <c r="J318" s="29"/>
      <c r="K318" s="29"/>
    </row>
    <row r="319" customFormat="false" ht="12.75" hidden="false" customHeight="false" outlineLevel="0" collapsed="false">
      <c r="A319" s="32" t="str">
        <f aca="false">IF(Values_Entered_17,A318+1,"")</f>
        <v/>
      </c>
      <c r="B319" s="33" t="str">
        <f aca="false">IF(Pay_Num&lt;&gt;"",DATE(YEAR(Loan_Start_17),MONTH(Loan_Start_17)+(Pay_Num)*12/Num_Pmt_Per_Year,DAY(Loan_Start_17)),"")</f>
        <v/>
      </c>
      <c r="C319" s="36" t="str">
        <f aca="false">IF(Pay_Num&lt;&gt;"",I318,"")</f>
        <v/>
      </c>
      <c r="D319" s="36" t="str">
        <f aca="false">IF(Pay_Num&lt;&gt;"",Scheduled_Monthly_Payment,"")</f>
        <v/>
      </c>
      <c r="E319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319" s="36" t="e">
        <f aca="false">IF(AND(Pay_Num&lt;&gt;"",Sched_Pay+Extra_Pay&lt;Beg_Bal),Sched_Pay+Extra_Pay,IF(Pay_Num&lt;&gt;"",Beg_Bal,""))</f>
        <v>#VALUE!</v>
      </c>
      <c r="G319" s="36" t="str">
        <f aca="false">IF(Pay_Num&lt;&gt;"",Total_Pay-Int,"")</f>
        <v/>
      </c>
      <c r="H319" s="36" t="str">
        <f aca="false">IF(Pay_Num&lt;&gt;"",Beg_Bal*Interest_Rate_17/Num_Pmt_Per_Year,"")</f>
        <v/>
      </c>
      <c r="I319" s="36" t="e">
        <f aca="false">IF(AND(Pay_Num&lt;&gt;"",Sched_Pay+Extra_Pay&lt;Beg_Bal),Beg_Bal-Princ,IF(Pay_Num&lt;&gt;"",0,""))</f>
        <v>#VALUE!</v>
      </c>
      <c r="J319" s="29"/>
      <c r="K319" s="29"/>
    </row>
    <row r="320" customFormat="false" ht="12.75" hidden="false" customHeight="false" outlineLevel="0" collapsed="false">
      <c r="A320" s="32" t="str">
        <f aca="false">IF(Values_Entered_17,A319+1,"")</f>
        <v/>
      </c>
      <c r="B320" s="33" t="str">
        <f aca="false">IF(Pay_Num&lt;&gt;"",DATE(YEAR(Loan_Start_17),MONTH(Loan_Start_17)+(Pay_Num)*12/Num_Pmt_Per_Year,DAY(Loan_Start_17)),"")</f>
        <v/>
      </c>
      <c r="C320" s="36" t="str">
        <f aca="false">IF(Pay_Num&lt;&gt;"",I319,"")</f>
        <v/>
      </c>
      <c r="D320" s="36" t="str">
        <f aca="false">IF(Pay_Num&lt;&gt;"",Scheduled_Monthly_Payment,"")</f>
        <v/>
      </c>
      <c r="E320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320" s="36" t="e">
        <f aca="false">IF(AND(Pay_Num&lt;&gt;"",Sched_Pay+Extra_Pay&lt;Beg_Bal),Sched_Pay+Extra_Pay,IF(Pay_Num&lt;&gt;"",Beg_Bal,""))</f>
        <v>#VALUE!</v>
      </c>
      <c r="G320" s="36" t="str">
        <f aca="false">IF(Pay_Num&lt;&gt;"",Total_Pay-Int,"")</f>
        <v/>
      </c>
      <c r="H320" s="36" t="str">
        <f aca="false">IF(Pay_Num&lt;&gt;"",Beg_Bal*Interest_Rate_17/Num_Pmt_Per_Year,"")</f>
        <v/>
      </c>
      <c r="I320" s="36" t="e">
        <f aca="false">IF(AND(Pay_Num&lt;&gt;"",Sched_Pay+Extra_Pay&lt;Beg_Bal),Beg_Bal-Princ,IF(Pay_Num&lt;&gt;"",0,""))</f>
        <v>#VALUE!</v>
      </c>
      <c r="J320" s="29"/>
      <c r="K320" s="29"/>
    </row>
    <row r="321" customFormat="false" ht="12.75" hidden="false" customHeight="false" outlineLevel="0" collapsed="false">
      <c r="A321" s="32" t="str">
        <f aca="false">IF(Values_Entered_17,A320+1,"")</f>
        <v/>
      </c>
      <c r="B321" s="33" t="str">
        <f aca="false">IF(Pay_Num&lt;&gt;"",DATE(YEAR(Loan_Start_17),MONTH(Loan_Start_17)+(Pay_Num)*12/Num_Pmt_Per_Year,DAY(Loan_Start_17)),"")</f>
        <v/>
      </c>
      <c r="C321" s="36" t="str">
        <f aca="false">IF(Pay_Num&lt;&gt;"",I320,"")</f>
        <v/>
      </c>
      <c r="D321" s="36" t="str">
        <f aca="false">IF(Pay_Num&lt;&gt;"",Scheduled_Monthly_Payment,"")</f>
        <v/>
      </c>
      <c r="E321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321" s="36" t="e">
        <f aca="false">IF(AND(Pay_Num&lt;&gt;"",Sched_Pay+Extra_Pay&lt;Beg_Bal),Sched_Pay+Extra_Pay,IF(Pay_Num&lt;&gt;"",Beg_Bal,""))</f>
        <v>#VALUE!</v>
      </c>
      <c r="G321" s="36" t="str">
        <f aca="false">IF(Pay_Num&lt;&gt;"",Total_Pay-Int,"")</f>
        <v/>
      </c>
      <c r="H321" s="36" t="str">
        <f aca="false">IF(Pay_Num&lt;&gt;"",Beg_Bal*Interest_Rate_17/Num_Pmt_Per_Year,"")</f>
        <v/>
      </c>
      <c r="I321" s="36" t="e">
        <f aca="false">IF(AND(Pay_Num&lt;&gt;"",Sched_Pay+Extra_Pay&lt;Beg_Bal),Beg_Bal-Princ,IF(Pay_Num&lt;&gt;"",0,""))</f>
        <v>#VALUE!</v>
      </c>
      <c r="J321" s="29"/>
      <c r="K321" s="29"/>
    </row>
    <row r="322" customFormat="false" ht="12.75" hidden="false" customHeight="false" outlineLevel="0" collapsed="false">
      <c r="A322" s="32" t="str">
        <f aca="false">IF(Values_Entered_17,A321+1,"")</f>
        <v/>
      </c>
      <c r="B322" s="33" t="str">
        <f aca="false">IF(Pay_Num&lt;&gt;"",DATE(YEAR(Loan_Start_17),MONTH(Loan_Start_17)+(Pay_Num)*12/Num_Pmt_Per_Year,DAY(Loan_Start_17)),"")</f>
        <v/>
      </c>
      <c r="C322" s="36" t="str">
        <f aca="false">IF(Pay_Num&lt;&gt;"",I321,"")</f>
        <v/>
      </c>
      <c r="D322" s="36" t="str">
        <f aca="false">IF(Pay_Num&lt;&gt;"",Scheduled_Monthly_Payment,"")</f>
        <v/>
      </c>
      <c r="E322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322" s="36" t="e">
        <f aca="false">IF(AND(Pay_Num&lt;&gt;"",Sched_Pay+Extra_Pay&lt;Beg_Bal),Sched_Pay+Extra_Pay,IF(Pay_Num&lt;&gt;"",Beg_Bal,""))</f>
        <v>#VALUE!</v>
      </c>
      <c r="G322" s="36" t="str">
        <f aca="false">IF(Pay_Num&lt;&gt;"",Total_Pay-Int,"")</f>
        <v/>
      </c>
      <c r="H322" s="36" t="str">
        <f aca="false">IF(Pay_Num&lt;&gt;"",Beg_Bal*Interest_Rate_17/Num_Pmt_Per_Year,"")</f>
        <v/>
      </c>
      <c r="I322" s="36" t="e">
        <f aca="false">IF(AND(Pay_Num&lt;&gt;"",Sched_Pay+Extra_Pay&lt;Beg_Bal),Beg_Bal-Princ,IF(Pay_Num&lt;&gt;"",0,""))</f>
        <v>#VALUE!</v>
      </c>
      <c r="J322" s="29"/>
      <c r="K322" s="29"/>
    </row>
    <row r="323" customFormat="false" ht="12.75" hidden="false" customHeight="false" outlineLevel="0" collapsed="false">
      <c r="A323" s="32" t="str">
        <f aca="false">IF(Values_Entered_17,A322+1,"")</f>
        <v/>
      </c>
      <c r="B323" s="33" t="str">
        <f aca="false">IF(Pay_Num&lt;&gt;"",DATE(YEAR(Loan_Start_17),MONTH(Loan_Start_17)+(Pay_Num)*12/Num_Pmt_Per_Year,DAY(Loan_Start_17)),"")</f>
        <v/>
      </c>
      <c r="C323" s="36" t="str">
        <f aca="false">IF(Pay_Num&lt;&gt;"",I322,"")</f>
        <v/>
      </c>
      <c r="D323" s="36" t="str">
        <f aca="false">IF(Pay_Num&lt;&gt;"",Scheduled_Monthly_Payment,"")</f>
        <v/>
      </c>
      <c r="E323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323" s="36" t="e">
        <f aca="false">IF(AND(Pay_Num&lt;&gt;"",Sched_Pay+Extra_Pay&lt;Beg_Bal),Sched_Pay+Extra_Pay,IF(Pay_Num&lt;&gt;"",Beg_Bal,""))</f>
        <v>#VALUE!</v>
      </c>
      <c r="G323" s="36" t="str">
        <f aca="false">IF(Pay_Num&lt;&gt;"",Total_Pay-Int,"")</f>
        <v/>
      </c>
      <c r="H323" s="36" t="str">
        <f aca="false">IF(Pay_Num&lt;&gt;"",Beg_Bal*Interest_Rate_17/Num_Pmt_Per_Year,"")</f>
        <v/>
      </c>
      <c r="I323" s="36" t="e">
        <f aca="false">IF(AND(Pay_Num&lt;&gt;"",Sched_Pay+Extra_Pay&lt;Beg_Bal),Beg_Bal-Princ,IF(Pay_Num&lt;&gt;"",0,""))</f>
        <v>#VALUE!</v>
      </c>
      <c r="J323" s="29"/>
      <c r="K323" s="29"/>
    </row>
    <row r="324" customFormat="false" ht="12.75" hidden="false" customHeight="false" outlineLevel="0" collapsed="false">
      <c r="A324" s="32" t="str">
        <f aca="false">IF(Values_Entered_17,A323+1,"")</f>
        <v/>
      </c>
      <c r="B324" s="33" t="str">
        <f aca="false">IF(Pay_Num&lt;&gt;"",DATE(YEAR(Loan_Start_17),MONTH(Loan_Start_17)+(Pay_Num)*12/Num_Pmt_Per_Year,DAY(Loan_Start_17)),"")</f>
        <v/>
      </c>
      <c r="C324" s="36" t="str">
        <f aca="false">IF(Pay_Num&lt;&gt;"",I323,"")</f>
        <v/>
      </c>
      <c r="D324" s="36" t="str">
        <f aca="false">IF(Pay_Num&lt;&gt;"",Scheduled_Monthly_Payment,"")</f>
        <v/>
      </c>
      <c r="E324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324" s="36" t="e">
        <f aca="false">IF(AND(Pay_Num&lt;&gt;"",Sched_Pay+Extra_Pay&lt;Beg_Bal),Sched_Pay+Extra_Pay,IF(Pay_Num&lt;&gt;"",Beg_Bal,""))</f>
        <v>#VALUE!</v>
      </c>
      <c r="G324" s="36" t="str">
        <f aca="false">IF(Pay_Num&lt;&gt;"",Total_Pay-Int,"")</f>
        <v/>
      </c>
      <c r="H324" s="36" t="str">
        <f aca="false">IF(Pay_Num&lt;&gt;"",Beg_Bal*Interest_Rate_17/Num_Pmt_Per_Year,"")</f>
        <v/>
      </c>
      <c r="I324" s="36" t="e">
        <f aca="false">IF(AND(Pay_Num&lt;&gt;"",Sched_Pay+Extra_Pay&lt;Beg_Bal),Beg_Bal-Princ,IF(Pay_Num&lt;&gt;"",0,""))</f>
        <v>#VALUE!</v>
      </c>
      <c r="J324" s="29"/>
      <c r="K324" s="29"/>
    </row>
    <row r="325" customFormat="false" ht="12.75" hidden="false" customHeight="false" outlineLevel="0" collapsed="false">
      <c r="A325" s="32" t="str">
        <f aca="false">IF(Values_Entered_17,A324+1,"")</f>
        <v/>
      </c>
      <c r="B325" s="33" t="str">
        <f aca="false">IF(Pay_Num&lt;&gt;"",DATE(YEAR(Loan_Start_17),MONTH(Loan_Start_17)+(Pay_Num)*12/Num_Pmt_Per_Year,DAY(Loan_Start_17)),"")</f>
        <v/>
      </c>
      <c r="C325" s="36" t="str">
        <f aca="false">IF(Pay_Num&lt;&gt;"",I324,"")</f>
        <v/>
      </c>
      <c r="D325" s="36" t="str">
        <f aca="false">IF(Pay_Num&lt;&gt;"",Scheduled_Monthly_Payment,"")</f>
        <v/>
      </c>
      <c r="E325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325" s="36" t="e">
        <f aca="false">IF(AND(Pay_Num&lt;&gt;"",Sched_Pay+Extra_Pay&lt;Beg_Bal),Sched_Pay+Extra_Pay,IF(Pay_Num&lt;&gt;"",Beg_Bal,""))</f>
        <v>#VALUE!</v>
      </c>
      <c r="G325" s="36" t="str">
        <f aca="false">IF(Pay_Num&lt;&gt;"",Total_Pay-Int,"")</f>
        <v/>
      </c>
      <c r="H325" s="36" t="str">
        <f aca="false">IF(Pay_Num&lt;&gt;"",Beg_Bal*Interest_Rate_17/Num_Pmt_Per_Year,"")</f>
        <v/>
      </c>
      <c r="I325" s="36" t="e">
        <f aca="false">IF(AND(Pay_Num&lt;&gt;"",Sched_Pay+Extra_Pay&lt;Beg_Bal),Beg_Bal-Princ,IF(Pay_Num&lt;&gt;"",0,""))</f>
        <v>#VALUE!</v>
      </c>
      <c r="J325" s="29"/>
      <c r="K325" s="29"/>
    </row>
    <row r="326" customFormat="false" ht="12.75" hidden="false" customHeight="false" outlineLevel="0" collapsed="false">
      <c r="A326" s="32" t="str">
        <f aca="false">IF(Values_Entered_17,A325+1,"")</f>
        <v/>
      </c>
      <c r="B326" s="33" t="str">
        <f aca="false">IF(Pay_Num&lt;&gt;"",DATE(YEAR(Loan_Start_17),MONTH(Loan_Start_17)+(Pay_Num)*12/Num_Pmt_Per_Year,DAY(Loan_Start_17)),"")</f>
        <v/>
      </c>
      <c r="C326" s="36" t="str">
        <f aca="false">IF(Pay_Num&lt;&gt;"",I325,"")</f>
        <v/>
      </c>
      <c r="D326" s="36" t="str">
        <f aca="false">IF(Pay_Num&lt;&gt;"",Scheduled_Monthly_Payment,"")</f>
        <v/>
      </c>
      <c r="E326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326" s="36" t="e">
        <f aca="false">IF(AND(Pay_Num&lt;&gt;"",Sched_Pay+Extra_Pay&lt;Beg_Bal),Sched_Pay+Extra_Pay,IF(Pay_Num&lt;&gt;"",Beg_Bal,""))</f>
        <v>#VALUE!</v>
      </c>
      <c r="G326" s="36" t="str">
        <f aca="false">IF(Pay_Num&lt;&gt;"",Total_Pay-Int,"")</f>
        <v/>
      </c>
      <c r="H326" s="36" t="str">
        <f aca="false">IF(Pay_Num&lt;&gt;"",Beg_Bal*Interest_Rate_17/Num_Pmt_Per_Year,"")</f>
        <v/>
      </c>
      <c r="I326" s="36" t="e">
        <f aca="false">IF(AND(Pay_Num&lt;&gt;"",Sched_Pay+Extra_Pay&lt;Beg_Bal),Beg_Bal-Princ,IF(Pay_Num&lt;&gt;"",0,""))</f>
        <v>#VALUE!</v>
      </c>
      <c r="J326" s="29"/>
      <c r="K326" s="29"/>
    </row>
    <row r="327" customFormat="false" ht="12.75" hidden="false" customHeight="false" outlineLevel="0" collapsed="false">
      <c r="A327" s="32" t="str">
        <f aca="false">IF(Values_Entered_17,A326+1,"")</f>
        <v/>
      </c>
      <c r="B327" s="33" t="str">
        <f aca="false">IF(Pay_Num&lt;&gt;"",DATE(YEAR(Loan_Start_17),MONTH(Loan_Start_17)+(Pay_Num)*12/Num_Pmt_Per_Year,DAY(Loan_Start_17)),"")</f>
        <v/>
      </c>
      <c r="C327" s="36" t="str">
        <f aca="false">IF(Pay_Num&lt;&gt;"",I326,"")</f>
        <v/>
      </c>
      <c r="D327" s="36" t="str">
        <f aca="false">IF(Pay_Num&lt;&gt;"",Scheduled_Monthly_Payment,"")</f>
        <v/>
      </c>
      <c r="E327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327" s="36" t="e">
        <f aca="false">IF(AND(Pay_Num&lt;&gt;"",Sched_Pay+Extra_Pay&lt;Beg_Bal),Sched_Pay+Extra_Pay,IF(Pay_Num&lt;&gt;"",Beg_Bal,""))</f>
        <v>#VALUE!</v>
      </c>
      <c r="G327" s="36" t="str">
        <f aca="false">IF(Pay_Num&lt;&gt;"",Total_Pay-Int,"")</f>
        <v/>
      </c>
      <c r="H327" s="36" t="str">
        <f aca="false">IF(Pay_Num&lt;&gt;"",Beg_Bal*Interest_Rate_17/Num_Pmt_Per_Year,"")</f>
        <v/>
      </c>
      <c r="I327" s="36" t="e">
        <f aca="false">IF(AND(Pay_Num&lt;&gt;"",Sched_Pay+Extra_Pay&lt;Beg_Bal),Beg_Bal-Princ,IF(Pay_Num&lt;&gt;"",0,""))</f>
        <v>#VALUE!</v>
      </c>
      <c r="J327" s="29"/>
      <c r="K327" s="29"/>
    </row>
    <row r="328" customFormat="false" ht="12.75" hidden="false" customHeight="false" outlineLevel="0" collapsed="false">
      <c r="A328" s="32" t="str">
        <f aca="false">IF(Values_Entered_17,A327+1,"")</f>
        <v/>
      </c>
      <c r="B328" s="33" t="str">
        <f aca="false">IF(Pay_Num&lt;&gt;"",DATE(YEAR(Loan_Start_17),MONTH(Loan_Start_17)+(Pay_Num)*12/Num_Pmt_Per_Year,DAY(Loan_Start_17)),"")</f>
        <v/>
      </c>
      <c r="C328" s="36" t="str">
        <f aca="false">IF(Pay_Num&lt;&gt;"",I327,"")</f>
        <v/>
      </c>
      <c r="D328" s="36" t="str">
        <f aca="false">IF(Pay_Num&lt;&gt;"",Scheduled_Monthly_Payment,"")</f>
        <v/>
      </c>
      <c r="E328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328" s="36" t="e">
        <f aca="false">IF(AND(Pay_Num&lt;&gt;"",Sched_Pay+Extra_Pay&lt;Beg_Bal),Sched_Pay+Extra_Pay,IF(Pay_Num&lt;&gt;"",Beg_Bal,""))</f>
        <v>#VALUE!</v>
      </c>
      <c r="G328" s="36" t="str">
        <f aca="false">IF(Pay_Num&lt;&gt;"",Total_Pay-Int,"")</f>
        <v/>
      </c>
      <c r="H328" s="36" t="str">
        <f aca="false">IF(Pay_Num&lt;&gt;"",Beg_Bal*Interest_Rate_17/Num_Pmt_Per_Year,"")</f>
        <v/>
      </c>
      <c r="I328" s="36" t="e">
        <f aca="false">IF(AND(Pay_Num&lt;&gt;"",Sched_Pay+Extra_Pay&lt;Beg_Bal),Beg_Bal-Princ,IF(Pay_Num&lt;&gt;"",0,""))</f>
        <v>#VALUE!</v>
      </c>
      <c r="J328" s="29"/>
      <c r="K328" s="29"/>
    </row>
    <row r="329" customFormat="false" ht="12.75" hidden="false" customHeight="false" outlineLevel="0" collapsed="false">
      <c r="A329" s="32" t="str">
        <f aca="false">IF(Values_Entered_17,A328+1,"")</f>
        <v/>
      </c>
      <c r="B329" s="33" t="str">
        <f aca="false">IF(Pay_Num&lt;&gt;"",DATE(YEAR(Loan_Start_17),MONTH(Loan_Start_17)+(Pay_Num)*12/Num_Pmt_Per_Year,DAY(Loan_Start_17)),"")</f>
        <v/>
      </c>
      <c r="C329" s="36" t="str">
        <f aca="false">IF(Pay_Num&lt;&gt;"",I328,"")</f>
        <v/>
      </c>
      <c r="D329" s="36" t="str">
        <f aca="false">IF(Pay_Num&lt;&gt;"",Scheduled_Monthly_Payment,"")</f>
        <v/>
      </c>
      <c r="E329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329" s="36" t="e">
        <f aca="false">IF(AND(Pay_Num&lt;&gt;"",Sched_Pay+Extra_Pay&lt;Beg_Bal),Sched_Pay+Extra_Pay,IF(Pay_Num&lt;&gt;"",Beg_Bal,""))</f>
        <v>#VALUE!</v>
      </c>
      <c r="G329" s="36" t="str">
        <f aca="false">IF(Pay_Num&lt;&gt;"",Total_Pay-Int,"")</f>
        <v/>
      </c>
      <c r="H329" s="36" t="str">
        <f aca="false">IF(Pay_Num&lt;&gt;"",Beg_Bal*Interest_Rate_17/Num_Pmt_Per_Year,"")</f>
        <v/>
      </c>
      <c r="I329" s="36" t="e">
        <f aca="false">IF(AND(Pay_Num&lt;&gt;"",Sched_Pay+Extra_Pay&lt;Beg_Bal),Beg_Bal-Princ,IF(Pay_Num&lt;&gt;"",0,""))</f>
        <v>#VALUE!</v>
      </c>
      <c r="J329" s="29"/>
      <c r="K329" s="29"/>
    </row>
    <row r="330" customFormat="false" ht="12.75" hidden="false" customHeight="false" outlineLevel="0" collapsed="false">
      <c r="A330" s="32" t="str">
        <f aca="false">IF(Values_Entered_17,A329+1,"")</f>
        <v/>
      </c>
      <c r="B330" s="33" t="str">
        <f aca="false">IF(Pay_Num&lt;&gt;"",DATE(YEAR(Loan_Start_17),MONTH(Loan_Start_17)+(Pay_Num)*12/Num_Pmt_Per_Year,DAY(Loan_Start_17)),"")</f>
        <v/>
      </c>
      <c r="C330" s="36" t="str">
        <f aca="false">IF(Pay_Num&lt;&gt;"",I329,"")</f>
        <v/>
      </c>
      <c r="D330" s="36" t="str">
        <f aca="false">IF(Pay_Num&lt;&gt;"",Scheduled_Monthly_Payment,"")</f>
        <v/>
      </c>
      <c r="E330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330" s="36" t="e">
        <f aca="false">IF(AND(Pay_Num&lt;&gt;"",Sched_Pay+Extra_Pay&lt;Beg_Bal),Sched_Pay+Extra_Pay,IF(Pay_Num&lt;&gt;"",Beg_Bal,""))</f>
        <v>#VALUE!</v>
      </c>
      <c r="G330" s="36" t="str">
        <f aca="false">IF(Pay_Num&lt;&gt;"",Total_Pay-Int,"")</f>
        <v/>
      </c>
      <c r="H330" s="36" t="str">
        <f aca="false">IF(Pay_Num&lt;&gt;"",Beg_Bal*Interest_Rate_17/Num_Pmt_Per_Year,"")</f>
        <v/>
      </c>
      <c r="I330" s="36" t="e">
        <f aca="false">IF(AND(Pay_Num&lt;&gt;"",Sched_Pay+Extra_Pay&lt;Beg_Bal),Beg_Bal-Princ,IF(Pay_Num&lt;&gt;"",0,""))</f>
        <v>#VALUE!</v>
      </c>
      <c r="J330" s="29"/>
      <c r="K330" s="29"/>
    </row>
    <row r="331" customFormat="false" ht="12.75" hidden="false" customHeight="false" outlineLevel="0" collapsed="false">
      <c r="A331" s="32" t="str">
        <f aca="false">IF(Values_Entered_17,A330+1,"")</f>
        <v/>
      </c>
      <c r="B331" s="33" t="str">
        <f aca="false">IF(Pay_Num&lt;&gt;"",DATE(YEAR(Loan_Start_17),MONTH(Loan_Start_17)+(Pay_Num)*12/Num_Pmt_Per_Year,DAY(Loan_Start_17)),"")</f>
        <v/>
      </c>
      <c r="C331" s="36" t="str">
        <f aca="false">IF(Pay_Num&lt;&gt;"",I330,"")</f>
        <v/>
      </c>
      <c r="D331" s="36" t="str">
        <f aca="false">IF(Pay_Num&lt;&gt;"",Scheduled_Monthly_Payment,"")</f>
        <v/>
      </c>
      <c r="E331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331" s="36" t="e">
        <f aca="false">IF(AND(Pay_Num&lt;&gt;"",Sched_Pay+Extra_Pay&lt;Beg_Bal),Sched_Pay+Extra_Pay,IF(Pay_Num&lt;&gt;"",Beg_Bal,""))</f>
        <v>#VALUE!</v>
      </c>
      <c r="G331" s="36" t="str">
        <f aca="false">IF(Pay_Num&lt;&gt;"",Total_Pay-Int,"")</f>
        <v/>
      </c>
      <c r="H331" s="36" t="str">
        <f aca="false">IF(Pay_Num&lt;&gt;"",Beg_Bal*Interest_Rate_17/Num_Pmt_Per_Year,"")</f>
        <v/>
      </c>
      <c r="I331" s="36" t="e">
        <f aca="false">IF(AND(Pay_Num&lt;&gt;"",Sched_Pay+Extra_Pay&lt;Beg_Bal),Beg_Bal-Princ,IF(Pay_Num&lt;&gt;"",0,""))</f>
        <v>#VALUE!</v>
      </c>
      <c r="J331" s="29"/>
      <c r="K331" s="29"/>
    </row>
    <row r="332" customFormat="false" ht="12.75" hidden="false" customHeight="false" outlineLevel="0" collapsed="false">
      <c r="A332" s="32" t="str">
        <f aca="false">IF(Values_Entered_17,A331+1,"")</f>
        <v/>
      </c>
      <c r="B332" s="33" t="str">
        <f aca="false">IF(Pay_Num&lt;&gt;"",DATE(YEAR(Loan_Start_17),MONTH(Loan_Start_17)+(Pay_Num)*12/Num_Pmt_Per_Year,DAY(Loan_Start_17)),"")</f>
        <v/>
      </c>
      <c r="C332" s="36" t="str">
        <f aca="false">IF(Pay_Num&lt;&gt;"",I331,"")</f>
        <v/>
      </c>
      <c r="D332" s="36" t="str">
        <f aca="false">IF(Pay_Num&lt;&gt;"",Scheduled_Monthly_Payment,"")</f>
        <v/>
      </c>
      <c r="E332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332" s="36" t="e">
        <f aca="false">IF(AND(Pay_Num&lt;&gt;"",Sched_Pay+Extra_Pay&lt;Beg_Bal),Sched_Pay+Extra_Pay,IF(Pay_Num&lt;&gt;"",Beg_Bal,""))</f>
        <v>#VALUE!</v>
      </c>
      <c r="G332" s="36" t="str">
        <f aca="false">IF(Pay_Num&lt;&gt;"",Total_Pay-Int,"")</f>
        <v/>
      </c>
      <c r="H332" s="36" t="str">
        <f aca="false">IF(Pay_Num&lt;&gt;"",Beg_Bal*Interest_Rate_17/Num_Pmt_Per_Year,"")</f>
        <v/>
      </c>
      <c r="I332" s="36" t="e">
        <f aca="false">IF(AND(Pay_Num&lt;&gt;"",Sched_Pay+Extra_Pay&lt;Beg_Bal),Beg_Bal-Princ,IF(Pay_Num&lt;&gt;"",0,""))</f>
        <v>#VALUE!</v>
      </c>
      <c r="J332" s="29"/>
      <c r="K332" s="29"/>
    </row>
    <row r="333" customFormat="false" ht="12.75" hidden="false" customHeight="false" outlineLevel="0" collapsed="false">
      <c r="A333" s="32" t="str">
        <f aca="false">IF(Values_Entered_17,A332+1,"")</f>
        <v/>
      </c>
      <c r="B333" s="33" t="str">
        <f aca="false">IF(Pay_Num&lt;&gt;"",DATE(YEAR(Loan_Start_17),MONTH(Loan_Start_17)+(Pay_Num)*12/Num_Pmt_Per_Year,DAY(Loan_Start_17)),"")</f>
        <v/>
      </c>
      <c r="C333" s="36" t="str">
        <f aca="false">IF(Pay_Num&lt;&gt;"",I332,"")</f>
        <v/>
      </c>
      <c r="D333" s="36" t="str">
        <f aca="false">IF(Pay_Num&lt;&gt;"",Scheduled_Monthly_Payment,"")</f>
        <v/>
      </c>
      <c r="E333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333" s="36" t="e">
        <f aca="false">IF(AND(Pay_Num&lt;&gt;"",Sched_Pay+Extra_Pay&lt;Beg_Bal),Sched_Pay+Extra_Pay,IF(Pay_Num&lt;&gt;"",Beg_Bal,""))</f>
        <v>#VALUE!</v>
      </c>
      <c r="G333" s="36" t="str">
        <f aca="false">IF(Pay_Num&lt;&gt;"",Total_Pay-Int,"")</f>
        <v/>
      </c>
      <c r="H333" s="36" t="str">
        <f aca="false">IF(Pay_Num&lt;&gt;"",Beg_Bal*Interest_Rate_17/Num_Pmt_Per_Year,"")</f>
        <v/>
      </c>
      <c r="I333" s="36" t="e">
        <f aca="false">IF(AND(Pay_Num&lt;&gt;"",Sched_Pay+Extra_Pay&lt;Beg_Bal),Beg_Bal-Princ,IF(Pay_Num&lt;&gt;"",0,""))</f>
        <v>#VALUE!</v>
      </c>
      <c r="J333" s="29"/>
      <c r="K333" s="29"/>
    </row>
    <row r="334" customFormat="false" ht="12.75" hidden="false" customHeight="false" outlineLevel="0" collapsed="false">
      <c r="A334" s="32" t="str">
        <f aca="false">IF(Values_Entered_17,A333+1,"")</f>
        <v/>
      </c>
      <c r="B334" s="33" t="str">
        <f aca="false">IF(Pay_Num&lt;&gt;"",DATE(YEAR(Loan_Start_17),MONTH(Loan_Start_17)+(Pay_Num)*12/Num_Pmt_Per_Year,DAY(Loan_Start_17)),"")</f>
        <v/>
      </c>
      <c r="C334" s="36" t="str">
        <f aca="false">IF(Pay_Num&lt;&gt;"",I333,"")</f>
        <v/>
      </c>
      <c r="D334" s="36" t="str">
        <f aca="false">IF(Pay_Num&lt;&gt;"",Scheduled_Monthly_Payment,"")</f>
        <v/>
      </c>
      <c r="E334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334" s="36" t="e">
        <f aca="false">IF(AND(Pay_Num&lt;&gt;"",Sched_Pay+Extra_Pay&lt;Beg_Bal),Sched_Pay+Extra_Pay,IF(Pay_Num&lt;&gt;"",Beg_Bal,""))</f>
        <v>#VALUE!</v>
      </c>
      <c r="G334" s="36" t="str">
        <f aca="false">IF(Pay_Num&lt;&gt;"",Total_Pay-Int,"")</f>
        <v/>
      </c>
      <c r="H334" s="36" t="str">
        <f aca="false">IF(Pay_Num&lt;&gt;"",Beg_Bal*Interest_Rate_17/Num_Pmt_Per_Year,"")</f>
        <v/>
      </c>
      <c r="I334" s="36" t="e">
        <f aca="false">IF(AND(Pay_Num&lt;&gt;"",Sched_Pay+Extra_Pay&lt;Beg_Bal),Beg_Bal-Princ,IF(Pay_Num&lt;&gt;"",0,""))</f>
        <v>#VALUE!</v>
      </c>
      <c r="J334" s="29"/>
      <c r="K334" s="29"/>
    </row>
    <row r="335" customFormat="false" ht="12.75" hidden="false" customHeight="false" outlineLevel="0" collapsed="false">
      <c r="A335" s="32" t="str">
        <f aca="false">IF(Values_Entered_17,A334+1,"")</f>
        <v/>
      </c>
      <c r="B335" s="33" t="str">
        <f aca="false">IF(Pay_Num&lt;&gt;"",DATE(YEAR(Loan_Start_17),MONTH(Loan_Start_17)+(Pay_Num)*12/Num_Pmt_Per_Year,DAY(Loan_Start_17)),"")</f>
        <v/>
      </c>
      <c r="C335" s="36" t="str">
        <f aca="false">IF(Pay_Num&lt;&gt;"",I334,"")</f>
        <v/>
      </c>
      <c r="D335" s="36" t="str">
        <f aca="false">IF(Pay_Num&lt;&gt;"",Scheduled_Monthly_Payment,"")</f>
        <v/>
      </c>
      <c r="E335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335" s="36" t="e">
        <f aca="false">IF(AND(Pay_Num&lt;&gt;"",Sched_Pay+Extra_Pay&lt;Beg_Bal),Sched_Pay+Extra_Pay,IF(Pay_Num&lt;&gt;"",Beg_Bal,""))</f>
        <v>#VALUE!</v>
      </c>
      <c r="G335" s="36" t="str">
        <f aca="false">IF(Pay_Num&lt;&gt;"",Total_Pay-Int,"")</f>
        <v/>
      </c>
      <c r="H335" s="36" t="str">
        <f aca="false">IF(Pay_Num&lt;&gt;"",Beg_Bal*Interest_Rate_17/Num_Pmt_Per_Year,"")</f>
        <v/>
      </c>
      <c r="I335" s="36" t="e">
        <f aca="false">IF(AND(Pay_Num&lt;&gt;"",Sched_Pay+Extra_Pay&lt;Beg_Bal),Beg_Bal-Princ,IF(Pay_Num&lt;&gt;"",0,""))</f>
        <v>#VALUE!</v>
      </c>
      <c r="J335" s="29"/>
      <c r="K335" s="29"/>
    </row>
    <row r="336" customFormat="false" ht="12.75" hidden="false" customHeight="false" outlineLevel="0" collapsed="false">
      <c r="A336" s="32" t="str">
        <f aca="false">IF(Values_Entered_17,A335+1,"")</f>
        <v/>
      </c>
      <c r="B336" s="33" t="str">
        <f aca="false">IF(Pay_Num&lt;&gt;"",DATE(YEAR(Loan_Start_17),MONTH(Loan_Start_17)+(Pay_Num)*12/Num_Pmt_Per_Year,DAY(Loan_Start_17)),"")</f>
        <v/>
      </c>
      <c r="C336" s="36" t="str">
        <f aca="false">IF(Pay_Num&lt;&gt;"",I335,"")</f>
        <v/>
      </c>
      <c r="D336" s="36" t="str">
        <f aca="false">IF(Pay_Num&lt;&gt;"",Scheduled_Monthly_Payment,"")</f>
        <v/>
      </c>
      <c r="E336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336" s="36" t="e">
        <f aca="false">IF(AND(Pay_Num&lt;&gt;"",Sched_Pay+Extra_Pay&lt;Beg_Bal),Sched_Pay+Extra_Pay,IF(Pay_Num&lt;&gt;"",Beg_Bal,""))</f>
        <v>#VALUE!</v>
      </c>
      <c r="G336" s="36" t="str">
        <f aca="false">IF(Pay_Num&lt;&gt;"",Total_Pay-Int,"")</f>
        <v/>
      </c>
      <c r="H336" s="36" t="str">
        <f aca="false">IF(Pay_Num&lt;&gt;"",Beg_Bal*Interest_Rate_17/Num_Pmt_Per_Year,"")</f>
        <v/>
      </c>
      <c r="I336" s="36" t="e">
        <f aca="false">IF(AND(Pay_Num&lt;&gt;"",Sched_Pay+Extra_Pay&lt;Beg_Bal),Beg_Bal-Princ,IF(Pay_Num&lt;&gt;"",0,""))</f>
        <v>#VALUE!</v>
      </c>
      <c r="J336" s="29"/>
      <c r="K336" s="29"/>
    </row>
    <row r="337" customFormat="false" ht="12.75" hidden="false" customHeight="false" outlineLevel="0" collapsed="false">
      <c r="A337" s="32" t="str">
        <f aca="false">IF(Values_Entered_17,A336+1,"")</f>
        <v/>
      </c>
      <c r="B337" s="33" t="str">
        <f aca="false">IF(Pay_Num&lt;&gt;"",DATE(YEAR(Loan_Start_17),MONTH(Loan_Start_17)+(Pay_Num)*12/Num_Pmt_Per_Year,DAY(Loan_Start_17)),"")</f>
        <v/>
      </c>
      <c r="C337" s="36" t="str">
        <f aca="false">IF(Pay_Num&lt;&gt;"",I336,"")</f>
        <v/>
      </c>
      <c r="D337" s="36" t="str">
        <f aca="false">IF(Pay_Num&lt;&gt;"",Scheduled_Monthly_Payment,"")</f>
        <v/>
      </c>
      <c r="E337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337" s="36" t="e">
        <f aca="false">IF(AND(Pay_Num&lt;&gt;"",Sched_Pay+Extra_Pay&lt;Beg_Bal),Sched_Pay+Extra_Pay,IF(Pay_Num&lt;&gt;"",Beg_Bal,""))</f>
        <v>#VALUE!</v>
      </c>
      <c r="G337" s="36" t="str">
        <f aca="false">IF(Pay_Num&lt;&gt;"",Total_Pay-Int,"")</f>
        <v/>
      </c>
      <c r="H337" s="36" t="str">
        <f aca="false">IF(Pay_Num&lt;&gt;"",Beg_Bal*Interest_Rate_17/Num_Pmt_Per_Year,"")</f>
        <v/>
      </c>
      <c r="I337" s="36" t="e">
        <f aca="false">IF(AND(Pay_Num&lt;&gt;"",Sched_Pay+Extra_Pay&lt;Beg_Bal),Beg_Bal-Princ,IF(Pay_Num&lt;&gt;"",0,""))</f>
        <v>#VALUE!</v>
      </c>
      <c r="J337" s="29"/>
      <c r="K337" s="29"/>
    </row>
    <row r="338" customFormat="false" ht="12.75" hidden="false" customHeight="false" outlineLevel="0" collapsed="false">
      <c r="A338" s="32" t="str">
        <f aca="false">IF(Values_Entered_17,A337+1,"")</f>
        <v/>
      </c>
      <c r="B338" s="33" t="str">
        <f aca="false">IF(Pay_Num&lt;&gt;"",DATE(YEAR(Loan_Start_17),MONTH(Loan_Start_17)+(Pay_Num)*12/Num_Pmt_Per_Year,DAY(Loan_Start_17)),"")</f>
        <v/>
      </c>
      <c r="C338" s="36" t="str">
        <f aca="false">IF(Pay_Num&lt;&gt;"",I337,"")</f>
        <v/>
      </c>
      <c r="D338" s="36" t="str">
        <f aca="false">IF(Pay_Num&lt;&gt;"",Scheduled_Monthly_Payment,"")</f>
        <v/>
      </c>
      <c r="E338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338" s="36" t="e">
        <f aca="false">IF(AND(Pay_Num&lt;&gt;"",Sched_Pay+Extra_Pay&lt;Beg_Bal),Sched_Pay+Extra_Pay,IF(Pay_Num&lt;&gt;"",Beg_Bal,""))</f>
        <v>#VALUE!</v>
      </c>
      <c r="G338" s="36" t="str">
        <f aca="false">IF(Pay_Num&lt;&gt;"",Total_Pay-Int,"")</f>
        <v/>
      </c>
      <c r="H338" s="36" t="str">
        <f aca="false">IF(Pay_Num&lt;&gt;"",Beg_Bal*Interest_Rate_17/Num_Pmt_Per_Year,"")</f>
        <v/>
      </c>
      <c r="I338" s="36" t="e">
        <f aca="false">IF(AND(Pay_Num&lt;&gt;"",Sched_Pay+Extra_Pay&lt;Beg_Bal),Beg_Bal-Princ,IF(Pay_Num&lt;&gt;"",0,""))</f>
        <v>#VALUE!</v>
      </c>
      <c r="J338" s="29"/>
      <c r="K338" s="29"/>
    </row>
    <row r="339" customFormat="false" ht="12.75" hidden="false" customHeight="false" outlineLevel="0" collapsed="false">
      <c r="A339" s="32" t="str">
        <f aca="false">IF(Values_Entered_17,A338+1,"")</f>
        <v/>
      </c>
      <c r="B339" s="33" t="str">
        <f aca="false">IF(Pay_Num&lt;&gt;"",DATE(YEAR(Loan_Start_17),MONTH(Loan_Start_17)+(Pay_Num)*12/Num_Pmt_Per_Year,DAY(Loan_Start_17)),"")</f>
        <v/>
      </c>
      <c r="C339" s="36" t="str">
        <f aca="false">IF(Pay_Num&lt;&gt;"",I338,"")</f>
        <v/>
      </c>
      <c r="D339" s="36" t="str">
        <f aca="false">IF(Pay_Num&lt;&gt;"",Scheduled_Monthly_Payment,"")</f>
        <v/>
      </c>
      <c r="E339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339" s="36" t="e">
        <f aca="false">IF(AND(Pay_Num&lt;&gt;"",Sched_Pay+Extra_Pay&lt;Beg_Bal),Sched_Pay+Extra_Pay,IF(Pay_Num&lt;&gt;"",Beg_Bal,""))</f>
        <v>#VALUE!</v>
      </c>
      <c r="G339" s="36" t="str">
        <f aca="false">IF(Pay_Num&lt;&gt;"",Total_Pay-Int,"")</f>
        <v/>
      </c>
      <c r="H339" s="36" t="str">
        <f aca="false">IF(Pay_Num&lt;&gt;"",Beg_Bal*Interest_Rate_17/Num_Pmt_Per_Year,"")</f>
        <v/>
      </c>
      <c r="I339" s="36" t="e">
        <f aca="false">IF(AND(Pay_Num&lt;&gt;"",Sched_Pay+Extra_Pay&lt;Beg_Bal),Beg_Bal-Princ,IF(Pay_Num&lt;&gt;"",0,""))</f>
        <v>#VALUE!</v>
      </c>
      <c r="J339" s="29"/>
      <c r="K339" s="29"/>
    </row>
    <row r="340" customFormat="false" ht="12.75" hidden="false" customHeight="false" outlineLevel="0" collapsed="false">
      <c r="A340" s="32" t="str">
        <f aca="false">IF(Values_Entered_17,A339+1,"")</f>
        <v/>
      </c>
      <c r="B340" s="33" t="str">
        <f aca="false">IF(Pay_Num&lt;&gt;"",DATE(YEAR(Loan_Start_17),MONTH(Loan_Start_17)+(Pay_Num)*12/Num_Pmt_Per_Year,DAY(Loan_Start_17)),"")</f>
        <v/>
      </c>
      <c r="C340" s="36" t="str">
        <f aca="false">IF(Pay_Num&lt;&gt;"",I339,"")</f>
        <v/>
      </c>
      <c r="D340" s="36" t="str">
        <f aca="false">IF(Pay_Num&lt;&gt;"",Scheduled_Monthly_Payment,"")</f>
        <v/>
      </c>
      <c r="E340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340" s="36" t="e">
        <f aca="false">IF(AND(Pay_Num&lt;&gt;"",Sched_Pay+Extra_Pay&lt;Beg_Bal),Sched_Pay+Extra_Pay,IF(Pay_Num&lt;&gt;"",Beg_Bal,""))</f>
        <v>#VALUE!</v>
      </c>
      <c r="G340" s="36" t="str">
        <f aca="false">IF(Pay_Num&lt;&gt;"",Total_Pay-Int,"")</f>
        <v/>
      </c>
      <c r="H340" s="36" t="str">
        <f aca="false">IF(Pay_Num&lt;&gt;"",Beg_Bal*Interest_Rate_17/Num_Pmt_Per_Year,"")</f>
        <v/>
      </c>
      <c r="I340" s="36" t="e">
        <f aca="false">IF(AND(Pay_Num&lt;&gt;"",Sched_Pay+Extra_Pay&lt;Beg_Bal),Beg_Bal-Princ,IF(Pay_Num&lt;&gt;"",0,""))</f>
        <v>#VALUE!</v>
      </c>
      <c r="J340" s="29"/>
      <c r="K340" s="29"/>
    </row>
    <row r="341" customFormat="false" ht="12.75" hidden="false" customHeight="false" outlineLevel="0" collapsed="false">
      <c r="A341" s="32" t="str">
        <f aca="false">IF(Values_Entered_17,A340+1,"")</f>
        <v/>
      </c>
      <c r="B341" s="33" t="str">
        <f aca="false">IF(Pay_Num&lt;&gt;"",DATE(YEAR(Loan_Start_17),MONTH(Loan_Start_17)+(Pay_Num)*12/Num_Pmt_Per_Year,DAY(Loan_Start_17)),"")</f>
        <v/>
      </c>
      <c r="C341" s="36" t="str">
        <f aca="false">IF(Pay_Num&lt;&gt;"",I340,"")</f>
        <v/>
      </c>
      <c r="D341" s="36" t="str">
        <f aca="false">IF(Pay_Num&lt;&gt;"",Scheduled_Monthly_Payment,"")</f>
        <v/>
      </c>
      <c r="E341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341" s="36" t="e">
        <f aca="false">IF(AND(Pay_Num&lt;&gt;"",Sched_Pay+Extra_Pay&lt;Beg_Bal),Sched_Pay+Extra_Pay,IF(Pay_Num&lt;&gt;"",Beg_Bal,""))</f>
        <v>#VALUE!</v>
      </c>
      <c r="G341" s="36" t="str">
        <f aca="false">IF(Pay_Num&lt;&gt;"",Total_Pay-Int,"")</f>
        <v/>
      </c>
      <c r="H341" s="36" t="str">
        <f aca="false">IF(Pay_Num&lt;&gt;"",Beg_Bal*Interest_Rate_17/Num_Pmt_Per_Year,"")</f>
        <v/>
      </c>
      <c r="I341" s="36" t="e">
        <f aca="false">IF(AND(Pay_Num&lt;&gt;"",Sched_Pay+Extra_Pay&lt;Beg_Bal),Beg_Bal-Princ,IF(Pay_Num&lt;&gt;"",0,""))</f>
        <v>#VALUE!</v>
      </c>
      <c r="J341" s="29"/>
      <c r="K341" s="29"/>
    </row>
    <row r="342" customFormat="false" ht="12.75" hidden="false" customHeight="false" outlineLevel="0" collapsed="false">
      <c r="A342" s="32" t="str">
        <f aca="false">IF(Values_Entered_17,A341+1,"")</f>
        <v/>
      </c>
      <c r="B342" s="33" t="str">
        <f aca="false">IF(Pay_Num&lt;&gt;"",DATE(YEAR(Loan_Start_17),MONTH(Loan_Start_17)+(Pay_Num)*12/Num_Pmt_Per_Year,DAY(Loan_Start_17)),"")</f>
        <v/>
      </c>
      <c r="C342" s="36" t="str">
        <f aca="false">IF(Pay_Num&lt;&gt;"",I341,"")</f>
        <v/>
      </c>
      <c r="D342" s="36" t="str">
        <f aca="false">IF(Pay_Num&lt;&gt;"",Scheduled_Monthly_Payment,"")</f>
        <v/>
      </c>
      <c r="E342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342" s="36" t="e">
        <f aca="false">IF(AND(Pay_Num&lt;&gt;"",Sched_Pay+Extra_Pay&lt;Beg_Bal),Sched_Pay+Extra_Pay,IF(Pay_Num&lt;&gt;"",Beg_Bal,""))</f>
        <v>#VALUE!</v>
      </c>
      <c r="G342" s="36" t="str">
        <f aca="false">IF(Pay_Num&lt;&gt;"",Total_Pay-Int,"")</f>
        <v/>
      </c>
      <c r="H342" s="36" t="str">
        <f aca="false">IF(Pay_Num&lt;&gt;"",Beg_Bal*Interest_Rate_17/Num_Pmt_Per_Year,"")</f>
        <v/>
      </c>
      <c r="I342" s="36" t="e">
        <f aca="false">IF(AND(Pay_Num&lt;&gt;"",Sched_Pay+Extra_Pay&lt;Beg_Bal),Beg_Bal-Princ,IF(Pay_Num&lt;&gt;"",0,""))</f>
        <v>#VALUE!</v>
      </c>
      <c r="J342" s="29"/>
      <c r="K342" s="29"/>
    </row>
    <row r="343" customFormat="false" ht="12.75" hidden="false" customHeight="false" outlineLevel="0" collapsed="false">
      <c r="A343" s="32" t="str">
        <f aca="false">IF(Values_Entered_17,A342+1,"")</f>
        <v/>
      </c>
      <c r="B343" s="33" t="str">
        <f aca="false">IF(Pay_Num&lt;&gt;"",DATE(YEAR(Loan_Start_17),MONTH(Loan_Start_17)+(Pay_Num)*12/Num_Pmt_Per_Year,DAY(Loan_Start_17)),"")</f>
        <v/>
      </c>
      <c r="C343" s="36" t="str">
        <f aca="false">IF(Pay_Num&lt;&gt;"",I342,"")</f>
        <v/>
      </c>
      <c r="D343" s="36" t="str">
        <f aca="false">IF(Pay_Num&lt;&gt;"",Scheduled_Monthly_Payment,"")</f>
        <v/>
      </c>
      <c r="E343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343" s="36" t="e">
        <f aca="false">IF(AND(Pay_Num&lt;&gt;"",Sched_Pay+Extra_Pay&lt;Beg_Bal),Sched_Pay+Extra_Pay,IF(Pay_Num&lt;&gt;"",Beg_Bal,""))</f>
        <v>#VALUE!</v>
      </c>
      <c r="G343" s="36" t="str">
        <f aca="false">IF(Pay_Num&lt;&gt;"",Total_Pay-Int,"")</f>
        <v/>
      </c>
      <c r="H343" s="36" t="str">
        <f aca="false">IF(Pay_Num&lt;&gt;"",Beg_Bal*Interest_Rate_17/Num_Pmt_Per_Year,"")</f>
        <v/>
      </c>
      <c r="I343" s="36" t="e">
        <f aca="false">IF(AND(Pay_Num&lt;&gt;"",Sched_Pay+Extra_Pay&lt;Beg_Bal),Beg_Bal-Princ,IF(Pay_Num&lt;&gt;"",0,""))</f>
        <v>#VALUE!</v>
      </c>
      <c r="J343" s="29"/>
      <c r="K343" s="29"/>
    </row>
    <row r="344" customFormat="false" ht="12.75" hidden="false" customHeight="false" outlineLevel="0" collapsed="false">
      <c r="A344" s="32" t="str">
        <f aca="false">IF(Values_Entered_17,A343+1,"")</f>
        <v/>
      </c>
      <c r="B344" s="33" t="str">
        <f aca="false">IF(Pay_Num&lt;&gt;"",DATE(YEAR(Loan_Start_17),MONTH(Loan_Start_17)+(Pay_Num)*12/Num_Pmt_Per_Year,DAY(Loan_Start_17)),"")</f>
        <v/>
      </c>
      <c r="C344" s="36" t="str">
        <f aca="false">IF(Pay_Num&lt;&gt;"",I343,"")</f>
        <v/>
      </c>
      <c r="D344" s="36" t="str">
        <f aca="false">IF(Pay_Num&lt;&gt;"",Scheduled_Monthly_Payment,"")</f>
        <v/>
      </c>
      <c r="E344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344" s="36" t="e">
        <f aca="false">IF(AND(Pay_Num&lt;&gt;"",Sched_Pay+Extra_Pay&lt;Beg_Bal),Sched_Pay+Extra_Pay,IF(Pay_Num&lt;&gt;"",Beg_Bal,""))</f>
        <v>#VALUE!</v>
      </c>
      <c r="G344" s="36" t="str">
        <f aca="false">IF(Pay_Num&lt;&gt;"",Total_Pay-Int,"")</f>
        <v/>
      </c>
      <c r="H344" s="36" t="str">
        <f aca="false">IF(Pay_Num&lt;&gt;"",Beg_Bal*Interest_Rate_17/Num_Pmt_Per_Year,"")</f>
        <v/>
      </c>
      <c r="I344" s="36" t="e">
        <f aca="false">IF(AND(Pay_Num&lt;&gt;"",Sched_Pay+Extra_Pay&lt;Beg_Bal),Beg_Bal-Princ,IF(Pay_Num&lt;&gt;"",0,""))</f>
        <v>#VALUE!</v>
      </c>
      <c r="J344" s="29"/>
      <c r="K344" s="29"/>
    </row>
    <row r="345" customFormat="false" ht="12.75" hidden="false" customHeight="false" outlineLevel="0" collapsed="false">
      <c r="A345" s="32" t="str">
        <f aca="false">IF(Values_Entered_17,A344+1,"")</f>
        <v/>
      </c>
      <c r="B345" s="33" t="str">
        <f aca="false">IF(Pay_Num&lt;&gt;"",DATE(YEAR(Loan_Start_17),MONTH(Loan_Start_17)+(Pay_Num)*12/Num_Pmt_Per_Year,DAY(Loan_Start_17)),"")</f>
        <v/>
      </c>
      <c r="C345" s="36" t="str">
        <f aca="false">IF(Pay_Num&lt;&gt;"",I344,"")</f>
        <v/>
      </c>
      <c r="D345" s="36" t="str">
        <f aca="false">IF(Pay_Num&lt;&gt;"",Scheduled_Monthly_Payment,"")</f>
        <v/>
      </c>
      <c r="E345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345" s="36" t="e">
        <f aca="false">IF(AND(Pay_Num&lt;&gt;"",Sched_Pay+Extra_Pay&lt;Beg_Bal),Sched_Pay+Extra_Pay,IF(Pay_Num&lt;&gt;"",Beg_Bal,""))</f>
        <v>#VALUE!</v>
      </c>
      <c r="G345" s="36" t="str">
        <f aca="false">IF(Pay_Num&lt;&gt;"",Total_Pay-Int,"")</f>
        <v/>
      </c>
      <c r="H345" s="36" t="str">
        <f aca="false">IF(Pay_Num&lt;&gt;"",Beg_Bal*Interest_Rate_17/Num_Pmt_Per_Year,"")</f>
        <v/>
      </c>
      <c r="I345" s="36" t="e">
        <f aca="false">IF(AND(Pay_Num&lt;&gt;"",Sched_Pay+Extra_Pay&lt;Beg_Bal),Beg_Bal-Princ,IF(Pay_Num&lt;&gt;"",0,""))</f>
        <v>#VALUE!</v>
      </c>
      <c r="J345" s="29"/>
      <c r="K345" s="29"/>
    </row>
    <row r="346" customFormat="false" ht="12.75" hidden="false" customHeight="false" outlineLevel="0" collapsed="false">
      <c r="A346" s="32" t="str">
        <f aca="false">IF(Values_Entered_17,A345+1,"")</f>
        <v/>
      </c>
      <c r="B346" s="33" t="str">
        <f aca="false">IF(Pay_Num&lt;&gt;"",DATE(YEAR(Loan_Start_17),MONTH(Loan_Start_17)+(Pay_Num)*12/Num_Pmt_Per_Year,DAY(Loan_Start_17)),"")</f>
        <v/>
      </c>
      <c r="C346" s="36" t="str">
        <f aca="false">IF(Pay_Num&lt;&gt;"",I345,"")</f>
        <v/>
      </c>
      <c r="D346" s="36" t="str">
        <f aca="false">IF(Pay_Num&lt;&gt;"",Scheduled_Monthly_Payment,"")</f>
        <v/>
      </c>
      <c r="E346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346" s="36" t="e">
        <f aca="false">IF(AND(Pay_Num&lt;&gt;"",Sched_Pay+Extra_Pay&lt;Beg_Bal),Sched_Pay+Extra_Pay,IF(Pay_Num&lt;&gt;"",Beg_Bal,""))</f>
        <v>#VALUE!</v>
      </c>
      <c r="G346" s="36" t="str">
        <f aca="false">IF(Pay_Num&lt;&gt;"",Total_Pay-Int,"")</f>
        <v/>
      </c>
      <c r="H346" s="36" t="str">
        <f aca="false">IF(Pay_Num&lt;&gt;"",Beg_Bal*Interest_Rate_17/Num_Pmt_Per_Year,"")</f>
        <v/>
      </c>
      <c r="I346" s="36" t="e">
        <f aca="false">IF(AND(Pay_Num&lt;&gt;"",Sched_Pay+Extra_Pay&lt;Beg_Bal),Beg_Bal-Princ,IF(Pay_Num&lt;&gt;"",0,""))</f>
        <v>#VALUE!</v>
      </c>
      <c r="J346" s="29"/>
      <c r="K346" s="29"/>
    </row>
    <row r="347" customFormat="false" ht="12.75" hidden="false" customHeight="false" outlineLevel="0" collapsed="false">
      <c r="A347" s="32" t="str">
        <f aca="false">IF(Values_Entered_17,A346+1,"")</f>
        <v/>
      </c>
      <c r="B347" s="33" t="str">
        <f aca="false">IF(Pay_Num&lt;&gt;"",DATE(YEAR(Loan_Start_17),MONTH(Loan_Start_17)+(Pay_Num)*12/Num_Pmt_Per_Year,DAY(Loan_Start_17)),"")</f>
        <v/>
      </c>
      <c r="C347" s="36" t="str">
        <f aca="false">IF(Pay_Num&lt;&gt;"",I346,"")</f>
        <v/>
      </c>
      <c r="D347" s="36" t="str">
        <f aca="false">IF(Pay_Num&lt;&gt;"",Scheduled_Monthly_Payment,"")</f>
        <v/>
      </c>
      <c r="E347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347" s="36" t="e">
        <f aca="false">IF(AND(Pay_Num&lt;&gt;"",Sched_Pay+Extra_Pay&lt;Beg_Bal),Sched_Pay+Extra_Pay,IF(Pay_Num&lt;&gt;"",Beg_Bal,""))</f>
        <v>#VALUE!</v>
      </c>
      <c r="G347" s="36" t="str">
        <f aca="false">IF(Pay_Num&lt;&gt;"",Total_Pay-Int,"")</f>
        <v/>
      </c>
      <c r="H347" s="36" t="str">
        <f aca="false">IF(Pay_Num&lt;&gt;"",Beg_Bal*Interest_Rate_17/Num_Pmt_Per_Year,"")</f>
        <v/>
      </c>
      <c r="I347" s="36" t="e">
        <f aca="false">IF(AND(Pay_Num&lt;&gt;"",Sched_Pay+Extra_Pay&lt;Beg_Bal),Beg_Bal-Princ,IF(Pay_Num&lt;&gt;"",0,""))</f>
        <v>#VALUE!</v>
      </c>
      <c r="J347" s="29"/>
      <c r="K347" s="29"/>
    </row>
    <row r="348" customFormat="false" ht="12.75" hidden="false" customHeight="false" outlineLevel="0" collapsed="false">
      <c r="A348" s="32" t="str">
        <f aca="false">IF(Values_Entered_17,A347+1,"")</f>
        <v/>
      </c>
      <c r="B348" s="33" t="str">
        <f aca="false">IF(Pay_Num&lt;&gt;"",DATE(YEAR(Loan_Start_17),MONTH(Loan_Start_17)+(Pay_Num)*12/Num_Pmt_Per_Year,DAY(Loan_Start_17)),"")</f>
        <v/>
      </c>
      <c r="C348" s="36" t="str">
        <f aca="false">IF(Pay_Num&lt;&gt;"",I347,"")</f>
        <v/>
      </c>
      <c r="D348" s="36" t="str">
        <f aca="false">IF(Pay_Num&lt;&gt;"",Scheduled_Monthly_Payment,"")</f>
        <v/>
      </c>
      <c r="E348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348" s="36" t="e">
        <f aca="false">IF(AND(Pay_Num&lt;&gt;"",Sched_Pay+Extra_Pay&lt;Beg_Bal),Sched_Pay+Extra_Pay,IF(Pay_Num&lt;&gt;"",Beg_Bal,""))</f>
        <v>#VALUE!</v>
      </c>
      <c r="G348" s="36" t="str">
        <f aca="false">IF(Pay_Num&lt;&gt;"",Total_Pay-Int,"")</f>
        <v/>
      </c>
      <c r="H348" s="36" t="str">
        <f aca="false">IF(Pay_Num&lt;&gt;"",Beg_Bal*Interest_Rate_17/Num_Pmt_Per_Year,"")</f>
        <v/>
      </c>
      <c r="I348" s="36" t="e">
        <f aca="false">IF(AND(Pay_Num&lt;&gt;"",Sched_Pay+Extra_Pay&lt;Beg_Bal),Beg_Bal-Princ,IF(Pay_Num&lt;&gt;"",0,""))</f>
        <v>#VALUE!</v>
      </c>
      <c r="J348" s="29"/>
      <c r="K348" s="29"/>
    </row>
    <row r="349" customFormat="false" ht="12.75" hidden="false" customHeight="false" outlineLevel="0" collapsed="false">
      <c r="A349" s="32" t="str">
        <f aca="false">IF(Values_Entered_17,A348+1,"")</f>
        <v/>
      </c>
      <c r="B349" s="33" t="str">
        <f aca="false">IF(Pay_Num&lt;&gt;"",DATE(YEAR(Loan_Start_17),MONTH(Loan_Start_17)+(Pay_Num)*12/Num_Pmt_Per_Year,DAY(Loan_Start_17)),"")</f>
        <v/>
      </c>
      <c r="C349" s="36" t="str">
        <f aca="false">IF(Pay_Num&lt;&gt;"",I348,"")</f>
        <v/>
      </c>
      <c r="D349" s="36" t="str">
        <f aca="false">IF(Pay_Num&lt;&gt;"",Scheduled_Monthly_Payment,"")</f>
        <v/>
      </c>
      <c r="E349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349" s="36" t="e">
        <f aca="false">IF(AND(Pay_Num&lt;&gt;"",Sched_Pay+Extra_Pay&lt;Beg_Bal),Sched_Pay+Extra_Pay,IF(Pay_Num&lt;&gt;"",Beg_Bal,""))</f>
        <v>#VALUE!</v>
      </c>
      <c r="G349" s="36" t="str">
        <f aca="false">IF(Pay_Num&lt;&gt;"",Total_Pay-Int,"")</f>
        <v/>
      </c>
      <c r="H349" s="36" t="str">
        <f aca="false">IF(Pay_Num&lt;&gt;"",Beg_Bal*Interest_Rate_17/Num_Pmt_Per_Year,"")</f>
        <v/>
      </c>
      <c r="I349" s="36" t="e">
        <f aca="false">IF(AND(Pay_Num&lt;&gt;"",Sched_Pay+Extra_Pay&lt;Beg_Bal),Beg_Bal-Princ,IF(Pay_Num&lt;&gt;"",0,""))</f>
        <v>#VALUE!</v>
      </c>
      <c r="J349" s="29"/>
      <c r="K349" s="29"/>
    </row>
    <row r="350" customFormat="false" ht="12.75" hidden="false" customHeight="false" outlineLevel="0" collapsed="false">
      <c r="A350" s="32" t="str">
        <f aca="false">IF(Values_Entered_17,A349+1,"")</f>
        <v/>
      </c>
      <c r="B350" s="33" t="str">
        <f aca="false">IF(Pay_Num&lt;&gt;"",DATE(YEAR(Loan_Start_17),MONTH(Loan_Start_17)+(Pay_Num)*12/Num_Pmt_Per_Year,DAY(Loan_Start_17)),"")</f>
        <v/>
      </c>
      <c r="C350" s="36" t="str">
        <f aca="false">IF(Pay_Num&lt;&gt;"",I349,"")</f>
        <v/>
      </c>
      <c r="D350" s="36" t="str">
        <f aca="false">IF(Pay_Num&lt;&gt;"",Scheduled_Monthly_Payment,"")</f>
        <v/>
      </c>
      <c r="E350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350" s="36" t="e">
        <f aca="false">IF(AND(Pay_Num&lt;&gt;"",Sched_Pay+Extra_Pay&lt;Beg_Bal),Sched_Pay+Extra_Pay,IF(Pay_Num&lt;&gt;"",Beg_Bal,""))</f>
        <v>#VALUE!</v>
      </c>
      <c r="G350" s="36" t="str">
        <f aca="false">IF(Pay_Num&lt;&gt;"",Total_Pay-Int,"")</f>
        <v/>
      </c>
      <c r="H350" s="36" t="str">
        <f aca="false">IF(Pay_Num&lt;&gt;"",Beg_Bal*Interest_Rate_17/Num_Pmt_Per_Year,"")</f>
        <v/>
      </c>
      <c r="I350" s="36" t="e">
        <f aca="false">IF(AND(Pay_Num&lt;&gt;"",Sched_Pay+Extra_Pay&lt;Beg_Bal),Beg_Bal-Princ,IF(Pay_Num&lt;&gt;"",0,""))</f>
        <v>#VALUE!</v>
      </c>
      <c r="J350" s="29"/>
      <c r="K350" s="29"/>
    </row>
    <row r="351" customFormat="false" ht="12.75" hidden="false" customHeight="false" outlineLevel="0" collapsed="false">
      <c r="A351" s="32" t="str">
        <f aca="false">IF(Values_Entered_17,A350+1,"")</f>
        <v/>
      </c>
      <c r="B351" s="33" t="str">
        <f aca="false">IF(Pay_Num&lt;&gt;"",DATE(YEAR(Loan_Start_17),MONTH(Loan_Start_17)+(Pay_Num)*12/Num_Pmt_Per_Year,DAY(Loan_Start_17)),"")</f>
        <v/>
      </c>
      <c r="C351" s="36" t="str">
        <f aca="false">IF(Pay_Num&lt;&gt;"",I350,"")</f>
        <v/>
      </c>
      <c r="D351" s="36" t="str">
        <f aca="false">IF(Pay_Num&lt;&gt;"",Scheduled_Monthly_Payment,"")</f>
        <v/>
      </c>
      <c r="E351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351" s="36" t="e">
        <f aca="false">IF(AND(Pay_Num&lt;&gt;"",Sched_Pay+Extra_Pay&lt;Beg_Bal),Sched_Pay+Extra_Pay,IF(Pay_Num&lt;&gt;"",Beg_Bal,""))</f>
        <v>#VALUE!</v>
      </c>
      <c r="G351" s="36" t="str">
        <f aca="false">IF(Pay_Num&lt;&gt;"",Total_Pay-Int,"")</f>
        <v/>
      </c>
      <c r="H351" s="36" t="str">
        <f aca="false">IF(Pay_Num&lt;&gt;"",Beg_Bal*Interest_Rate_17/Num_Pmt_Per_Year,"")</f>
        <v/>
      </c>
      <c r="I351" s="36" t="e">
        <f aca="false">IF(AND(Pay_Num&lt;&gt;"",Sched_Pay+Extra_Pay&lt;Beg_Bal),Beg_Bal-Princ,IF(Pay_Num&lt;&gt;"",0,""))</f>
        <v>#VALUE!</v>
      </c>
      <c r="J351" s="29"/>
      <c r="K351" s="29"/>
    </row>
    <row r="352" customFormat="false" ht="12.75" hidden="false" customHeight="false" outlineLevel="0" collapsed="false">
      <c r="A352" s="32" t="str">
        <f aca="false">IF(Values_Entered_17,A351+1,"")</f>
        <v/>
      </c>
      <c r="B352" s="33" t="str">
        <f aca="false">IF(Pay_Num&lt;&gt;"",DATE(YEAR(Loan_Start_17),MONTH(Loan_Start_17)+(Pay_Num)*12/Num_Pmt_Per_Year,DAY(Loan_Start_17)),"")</f>
        <v/>
      </c>
      <c r="C352" s="36" t="str">
        <f aca="false">IF(Pay_Num&lt;&gt;"",I351,"")</f>
        <v/>
      </c>
      <c r="D352" s="36" t="str">
        <f aca="false">IF(Pay_Num&lt;&gt;"",Scheduled_Monthly_Payment,"")</f>
        <v/>
      </c>
      <c r="E352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352" s="36" t="e">
        <f aca="false">IF(AND(Pay_Num&lt;&gt;"",Sched_Pay+Extra_Pay&lt;Beg_Bal),Sched_Pay+Extra_Pay,IF(Pay_Num&lt;&gt;"",Beg_Bal,""))</f>
        <v>#VALUE!</v>
      </c>
      <c r="G352" s="36" t="str">
        <f aca="false">IF(Pay_Num&lt;&gt;"",Total_Pay-Int,"")</f>
        <v/>
      </c>
      <c r="H352" s="36" t="str">
        <f aca="false">IF(Pay_Num&lt;&gt;"",Beg_Bal*Interest_Rate_17/Num_Pmt_Per_Year,"")</f>
        <v/>
      </c>
      <c r="I352" s="36" t="e">
        <f aca="false">IF(AND(Pay_Num&lt;&gt;"",Sched_Pay+Extra_Pay&lt;Beg_Bal),Beg_Bal-Princ,IF(Pay_Num&lt;&gt;"",0,""))</f>
        <v>#VALUE!</v>
      </c>
      <c r="J352" s="29"/>
      <c r="K352" s="29"/>
    </row>
    <row r="353" customFormat="false" ht="12.75" hidden="false" customHeight="false" outlineLevel="0" collapsed="false">
      <c r="A353" s="32" t="str">
        <f aca="false">IF(Values_Entered_17,A352+1,"")</f>
        <v/>
      </c>
      <c r="B353" s="33" t="str">
        <f aca="false">IF(Pay_Num&lt;&gt;"",DATE(YEAR(Loan_Start_17),MONTH(Loan_Start_17)+(Pay_Num)*12/Num_Pmt_Per_Year,DAY(Loan_Start_17)),"")</f>
        <v/>
      </c>
      <c r="C353" s="36" t="str">
        <f aca="false">IF(Pay_Num&lt;&gt;"",I352,"")</f>
        <v/>
      </c>
      <c r="D353" s="36" t="str">
        <f aca="false">IF(Pay_Num&lt;&gt;"",Scheduled_Monthly_Payment,"")</f>
        <v/>
      </c>
      <c r="E353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353" s="36" t="e">
        <f aca="false">IF(AND(Pay_Num&lt;&gt;"",Sched_Pay+Extra_Pay&lt;Beg_Bal),Sched_Pay+Extra_Pay,IF(Pay_Num&lt;&gt;"",Beg_Bal,""))</f>
        <v>#VALUE!</v>
      </c>
      <c r="G353" s="36" t="str">
        <f aca="false">IF(Pay_Num&lt;&gt;"",Total_Pay-Int,"")</f>
        <v/>
      </c>
      <c r="H353" s="36" t="str">
        <f aca="false">IF(Pay_Num&lt;&gt;"",Beg_Bal*Interest_Rate_17/Num_Pmt_Per_Year,"")</f>
        <v/>
      </c>
      <c r="I353" s="36" t="e">
        <f aca="false">IF(AND(Pay_Num&lt;&gt;"",Sched_Pay+Extra_Pay&lt;Beg_Bal),Beg_Bal-Princ,IF(Pay_Num&lt;&gt;"",0,""))</f>
        <v>#VALUE!</v>
      </c>
      <c r="J353" s="29"/>
      <c r="K353" s="29"/>
    </row>
    <row r="354" customFormat="false" ht="12.75" hidden="false" customHeight="false" outlineLevel="0" collapsed="false">
      <c r="A354" s="32" t="str">
        <f aca="false">IF(Values_Entered_17,A353+1,"")</f>
        <v/>
      </c>
      <c r="B354" s="33" t="str">
        <f aca="false">IF(Pay_Num&lt;&gt;"",DATE(YEAR(Loan_Start_17),MONTH(Loan_Start_17)+(Pay_Num)*12/Num_Pmt_Per_Year,DAY(Loan_Start_17)),"")</f>
        <v/>
      </c>
      <c r="C354" s="36" t="str">
        <f aca="false">IF(Pay_Num&lt;&gt;"",I353,"")</f>
        <v/>
      </c>
      <c r="D354" s="36" t="str">
        <f aca="false">IF(Pay_Num&lt;&gt;"",Scheduled_Monthly_Payment,"")</f>
        <v/>
      </c>
      <c r="E354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354" s="36" t="e">
        <f aca="false">IF(AND(Pay_Num&lt;&gt;"",Sched_Pay+Extra_Pay&lt;Beg_Bal),Sched_Pay+Extra_Pay,IF(Pay_Num&lt;&gt;"",Beg_Bal,""))</f>
        <v>#VALUE!</v>
      </c>
      <c r="G354" s="36" t="str">
        <f aca="false">IF(Pay_Num&lt;&gt;"",Total_Pay-Int,"")</f>
        <v/>
      </c>
      <c r="H354" s="36" t="str">
        <f aca="false">IF(Pay_Num&lt;&gt;"",Beg_Bal*Interest_Rate_17/Num_Pmt_Per_Year,"")</f>
        <v/>
      </c>
      <c r="I354" s="36" t="e">
        <f aca="false">IF(AND(Pay_Num&lt;&gt;"",Sched_Pay+Extra_Pay&lt;Beg_Bal),Beg_Bal-Princ,IF(Pay_Num&lt;&gt;"",0,""))</f>
        <v>#VALUE!</v>
      </c>
      <c r="J354" s="29"/>
      <c r="K354" s="29"/>
    </row>
    <row r="355" customFormat="false" ht="12.75" hidden="false" customHeight="false" outlineLevel="0" collapsed="false">
      <c r="A355" s="32" t="str">
        <f aca="false">IF(Values_Entered_17,A354+1,"")</f>
        <v/>
      </c>
      <c r="B355" s="33" t="str">
        <f aca="false">IF(Pay_Num&lt;&gt;"",DATE(YEAR(Loan_Start_17),MONTH(Loan_Start_17)+(Pay_Num)*12/Num_Pmt_Per_Year,DAY(Loan_Start_17)),"")</f>
        <v/>
      </c>
      <c r="C355" s="36" t="str">
        <f aca="false">IF(Pay_Num&lt;&gt;"",I354,"")</f>
        <v/>
      </c>
      <c r="D355" s="36" t="str">
        <f aca="false">IF(Pay_Num&lt;&gt;"",Scheduled_Monthly_Payment,"")</f>
        <v/>
      </c>
      <c r="E355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355" s="36" t="e">
        <f aca="false">IF(AND(Pay_Num&lt;&gt;"",Sched_Pay+Extra_Pay&lt;Beg_Bal),Sched_Pay+Extra_Pay,IF(Pay_Num&lt;&gt;"",Beg_Bal,""))</f>
        <v>#VALUE!</v>
      </c>
      <c r="G355" s="36" t="str">
        <f aca="false">IF(Pay_Num&lt;&gt;"",Total_Pay-Int,"")</f>
        <v/>
      </c>
      <c r="H355" s="36" t="str">
        <f aca="false">IF(Pay_Num&lt;&gt;"",Beg_Bal*Interest_Rate_17/Num_Pmt_Per_Year,"")</f>
        <v/>
      </c>
      <c r="I355" s="36" t="e">
        <f aca="false">IF(AND(Pay_Num&lt;&gt;"",Sched_Pay+Extra_Pay&lt;Beg_Bal),Beg_Bal-Princ,IF(Pay_Num&lt;&gt;"",0,""))</f>
        <v>#VALUE!</v>
      </c>
      <c r="J355" s="29"/>
      <c r="K355" s="29"/>
    </row>
    <row r="356" customFormat="false" ht="12.75" hidden="false" customHeight="false" outlineLevel="0" collapsed="false">
      <c r="A356" s="32" t="str">
        <f aca="false">IF(Values_Entered_17,A355+1,"")</f>
        <v/>
      </c>
      <c r="B356" s="33" t="str">
        <f aca="false">IF(Pay_Num&lt;&gt;"",DATE(YEAR(Loan_Start_17),MONTH(Loan_Start_17)+(Pay_Num)*12/Num_Pmt_Per_Year,DAY(Loan_Start_17)),"")</f>
        <v/>
      </c>
      <c r="C356" s="36" t="str">
        <f aca="false">IF(Pay_Num&lt;&gt;"",I355,"")</f>
        <v/>
      </c>
      <c r="D356" s="36" t="str">
        <f aca="false">IF(Pay_Num&lt;&gt;"",Scheduled_Monthly_Payment,"")</f>
        <v/>
      </c>
      <c r="E356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356" s="36" t="e">
        <f aca="false">IF(AND(Pay_Num&lt;&gt;"",Sched_Pay+Extra_Pay&lt;Beg_Bal),Sched_Pay+Extra_Pay,IF(Pay_Num&lt;&gt;"",Beg_Bal,""))</f>
        <v>#VALUE!</v>
      </c>
      <c r="G356" s="36" t="str">
        <f aca="false">IF(Pay_Num&lt;&gt;"",Total_Pay-Int,"")</f>
        <v/>
      </c>
      <c r="H356" s="36" t="str">
        <f aca="false">IF(Pay_Num&lt;&gt;"",Beg_Bal*Interest_Rate_17/Num_Pmt_Per_Year,"")</f>
        <v/>
      </c>
      <c r="I356" s="36" t="e">
        <f aca="false">IF(AND(Pay_Num&lt;&gt;"",Sched_Pay+Extra_Pay&lt;Beg_Bal),Beg_Bal-Princ,IF(Pay_Num&lt;&gt;"",0,""))</f>
        <v>#VALUE!</v>
      </c>
      <c r="J356" s="29"/>
      <c r="K356" s="29"/>
    </row>
    <row r="357" customFormat="false" ht="12.75" hidden="false" customHeight="false" outlineLevel="0" collapsed="false">
      <c r="A357" s="32" t="str">
        <f aca="false">IF(Values_Entered_17,A356+1,"")</f>
        <v/>
      </c>
      <c r="B357" s="33" t="str">
        <f aca="false">IF(Pay_Num&lt;&gt;"",DATE(YEAR(Loan_Start_17),MONTH(Loan_Start_17)+(Pay_Num)*12/Num_Pmt_Per_Year,DAY(Loan_Start_17)),"")</f>
        <v/>
      </c>
      <c r="C357" s="36" t="str">
        <f aca="false">IF(Pay_Num&lt;&gt;"",I356,"")</f>
        <v/>
      </c>
      <c r="D357" s="36" t="str">
        <f aca="false">IF(Pay_Num&lt;&gt;"",Scheduled_Monthly_Payment,"")</f>
        <v/>
      </c>
      <c r="E357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357" s="36" t="e">
        <f aca="false">IF(AND(Pay_Num&lt;&gt;"",Sched_Pay+Extra_Pay&lt;Beg_Bal),Sched_Pay+Extra_Pay,IF(Pay_Num&lt;&gt;"",Beg_Bal,""))</f>
        <v>#VALUE!</v>
      </c>
      <c r="G357" s="36" t="str">
        <f aca="false">IF(Pay_Num&lt;&gt;"",Total_Pay-Int,"")</f>
        <v/>
      </c>
      <c r="H357" s="36" t="str">
        <f aca="false">IF(Pay_Num&lt;&gt;"",Beg_Bal*Interest_Rate_17/Num_Pmt_Per_Year,"")</f>
        <v/>
      </c>
      <c r="I357" s="36" t="e">
        <f aca="false">IF(AND(Pay_Num&lt;&gt;"",Sched_Pay+Extra_Pay&lt;Beg_Bal),Beg_Bal-Princ,IF(Pay_Num&lt;&gt;"",0,""))</f>
        <v>#VALUE!</v>
      </c>
      <c r="J357" s="29"/>
      <c r="K357" s="29"/>
    </row>
    <row r="358" customFormat="false" ht="12.75" hidden="false" customHeight="false" outlineLevel="0" collapsed="false">
      <c r="A358" s="32" t="str">
        <f aca="false">IF(Values_Entered_17,A357+1,"")</f>
        <v/>
      </c>
      <c r="B358" s="33" t="str">
        <f aca="false">IF(Pay_Num&lt;&gt;"",DATE(YEAR(Loan_Start_17),MONTH(Loan_Start_17)+(Pay_Num)*12/Num_Pmt_Per_Year,DAY(Loan_Start_17)),"")</f>
        <v/>
      </c>
      <c r="C358" s="36" t="str">
        <f aca="false">IF(Pay_Num&lt;&gt;"",I357,"")</f>
        <v/>
      </c>
      <c r="D358" s="36" t="str">
        <f aca="false">IF(Pay_Num&lt;&gt;"",Scheduled_Monthly_Payment,"")</f>
        <v/>
      </c>
      <c r="E358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358" s="36" t="e">
        <f aca="false">IF(AND(Pay_Num&lt;&gt;"",Sched_Pay+Extra_Pay&lt;Beg_Bal),Sched_Pay+Extra_Pay,IF(Pay_Num&lt;&gt;"",Beg_Bal,""))</f>
        <v>#VALUE!</v>
      </c>
      <c r="G358" s="36" t="str">
        <f aca="false">IF(Pay_Num&lt;&gt;"",Total_Pay-Int,"")</f>
        <v/>
      </c>
      <c r="H358" s="36" t="str">
        <f aca="false">IF(Pay_Num&lt;&gt;"",Beg_Bal*Interest_Rate_17/Num_Pmt_Per_Year,"")</f>
        <v/>
      </c>
      <c r="I358" s="36" t="e">
        <f aca="false">IF(AND(Pay_Num&lt;&gt;"",Sched_Pay+Extra_Pay&lt;Beg_Bal),Beg_Bal-Princ,IF(Pay_Num&lt;&gt;"",0,""))</f>
        <v>#VALUE!</v>
      </c>
      <c r="J358" s="29"/>
      <c r="K358" s="29"/>
    </row>
    <row r="359" customFormat="false" ht="12.75" hidden="false" customHeight="false" outlineLevel="0" collapsed="false">
      <c r="A359" s="32" t="str">
        <f aca="false">IF(Values_Entered_17,A358+1,"")</f>
        <v/>
      </c>
      <c r="B359" s="33" t="str">
        <f aca="false">IF(Pay_Num&lt;&gt;"",DATE(YEAR(Loan_Start_17),MONTH(Loan_Start_17)+(Pay_Num)*12/Num_Pmt_Per_Year,DAY(Loan_Start_17)),"")</f>
        <v/>
      </c>
      <c r="C359" s="36" t="str">
        <f aca="false">IF(Pay_Num&lt;&gt;"",I358,"")</f>
        <v/>
      </c>
      <c r="D359" s="36" t="str">
        <f aca="false">IF(Pay_Num&lt;&gt;"",Scheduled_Monthly_Payment,"")</f>
        <v/>
      </c>
      <c r="E359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359" s="36" t="e">
        <f aca="false">IF(AND(Pay_Num&lt;&gt;"",Sched_Pay+Extra_Pay&lt;Beg_Bal),Sched_Pay+Extra_Pay,IF(Pay_Num&lt;&gt;"",Beg_Bal,""))</f>
        <v>#VALUE!</v>
      </c>
      <c r="G359" s="36" t="str">
        <f aca="false">IF(Pay_Num&lt;&gt;"",Total_Pay-Int,"")</f>
        <v/>
      </c>
      <c r="H359" s="36" t="str">
        <f aca="false">IF(Pay_Num&lt;&gt;"",Beg_Bal*Interest_Rate_17/Num_Pmt_Per_Year,"")</f>
        <v/>
      </c>
      <c r="I359" s="36" t="e">
        <f aca="false">IF(AND(Pay_Num&lt;&gt;"",Sched_Pay+Extra_Pay&lt;Beg_Bal),Beg_Bal-Princ,IF(Pay_Num&lt;&gt;"",0,""))</f>
        <v>#VALUE!</v>
      </c>
      <c r="J359" s="29"/>
      <c r="K359" s="29"/>
    </row>
    <row r="360" customFormat="false" ht="12.75" hidden="false" customHeight="false" outlineLevel="0" collapsed="false">
      <c r="A360" s="32" t="str">
        <f aca="false">IF(Values_Entered_17,A359+1,"")</f>
        <v/>
      </c>
      <c r="B360" s="33" t="str">
        <f aca="false">IF(Pay_Num&lt;&gt;"",DATE(YEAR(Loan_Start_17),MONTH(Loan_Start_17)+(Pay_Num)*12/Num_Pmt_Per_Year,DAY(Loan_Start_17)),"")</f>
        <v/>
      </c>
      <c r="C360" s="36" t="str">
        <f aca="false">IF(Pay_Num&lt;&gt;"",I359,"")</f>
        <v/>
      </c>
      <c r="D360" s="36" t="str">
        <f aca="false">IF(Pay_Num&lt;&gt;"",Scheduled_Monthly_Payment,"")</f>
        <v/>
      </c>
      <c r="E360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360" s="36" t="e">
        <f aca="false">IF(AND(Pay_Num&lt;&gt;"",Sched_Pay+Extra_Pay&lt;Beg_Bal),Sched_Pay+Extra_Pay,IF(Pay_Num&lt;&gt;"",Beg_Bal,""))</f>
        <v>#VALUE!</v>
      </c>
      <c r="G360" s="36" t="str">
        <f aca="false">IF(Pay_Num&lt;&gt;"",Total_Pay-Int,"")</f>
        <v/>
      </c>
      <c r="H360" s="36" t="str">
        <f aca="false">IF(Pay_Num&lt;&gt;"",Beg_Bal*Interest_Rate_17/Num_Pmt_Per_Year,"")</f>
        <v/>
      </c>
      <c r="I360" s="36" t="e">
        <f aca="false">IF(AND(Pay_Num&lt;&gt;"",Sched_Pay+Extra_Pay&lt;Beg_Bal),Beg_Bal-Princ,IF(Pay_Num&lt;&gt;"",0,""))</f>
        <v>#VALUE!</v>
      </c>
      <c r="J360" s="29"/>
      <c r="K360" s="29"/>
    </row>
    <row r="361" customFormat="false" ht="12.75" hidden="false" customHeight="false" outlineLevel="0" collapsed="false">
      <c r="A361" s="32" t="str">
        <f aca="false">IF(Values_Entered_17,A360+1,"")</f>
        <v/>
      </c>
      <c r="B361" s="33" t="str">
        <f aca="false">IF(Pay_Num&lt;&gt;"",DATE(YEAR(Loan_Start_17),MONTH(Loan_Start_17)+(Pay_Num)*12/Num_Pmt_Per_Year,DAY(Loan_Start_17)),"")</f>
        <v/>
      </c>
      <c r="C361" s="36" t="str">
        <f aca="false">IF(Pay_Num&lt;&gt;"",I360,"")</f>
        <v/>
      </c>
      <c r="D361" s="36" t="str">
        <f aca="false">IF(Pay_Num&lt;&gt;"",Scheduled_Monthly_Payment,"")</f>
        <v/>
      </c>
      <c r="E361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361" s="36" t="e">
        <f aca="false">IF(AND(Pay_Num&lt;&gt;"",Sched_Pay+Extra_Pay&lt;Beg_Bal),Sched_Pay+Extra_Pay,IF(Pay_Num&lt;&gt;"",Beg_Bal,""))</f>
        <v>#VALUE!</v>
      </c>
      <c r="G361" s="36" t="str">
        <f aca="false">IF(Pay_Num&lt;&gt;"",Total_Pay-Int,"")</f>
        <v/>
      </c>
      <c r="H361" s="36" t="str">
        <f aca="false">IF(Pay_Num&lt;&gt;"",Beg_Bal*Interest_Rate_17/Num_Pmt_Per_Year,"")</f>
        <v/>
      </c>
      <c r="I361" s="36" t="e">
        <f aca="false">IF(AND(Pay_Num&lt;&gt;"",Sched_Pay+Extra_Pay&lt;Beg_Bal),Beg_Bal-Princ,IF(Pay_Num&lt;&gt;"",0,""))</f>
        <v>#VALUE!</v>
      </c>
      <c r="J361" s="29"/>
      <c r="K361" s="29"/>
    </row>
    <row r="362" customFormat="false" ht="12.75" hidden="false" customHeight="false" outlineLevel="0" collapsed="false">
      <c r="A362" s="32" t="str">
        <f aca="false">IF(Values_Entered_17,A361+1,"")</f>
        <v/>
      </c>
      <c r="B362" s="33" t="str">
        <f aca="false">IF(Pay_Num&lt;&gt;"",DATE(YEAR(Loan_Start_17),MONTH(Loan_Start_17)+(Pay_Num)*12/Num_Pmt_Per_Year,DAY(Loan_Start_17)),"")</f>
        <v/>
      </c>
      <c r="C362" s="36" t="str">
        <f aca="false">IF(Pay_Num&lt;&gt;"",I361,"")</f>
        <v/>
      </c>
      <c r="D362" s="36" t="str">
        <f aca="false">IF(Pay_Num&lt;&gt;"",Scheduled_Monthly_Payment,"")</f>
        <v/>
      </c>
      <c r="E362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362" s="36" t="e">
        <f aca="false">IF(AND(Pay_Num&lt;&gt;"",Sched_Pay+Extra_Pay&lt;Beg_Bal),Sched_Pay+Extra_Pay,IF(Pay_Num&lt;&gt;"",Beg_Bal,""))</f>
        <v>#VALUE!</v>
      </c>
      <c r="G362" s="36" t="str">
        <f aca="false">IF(Pay_Num&lt;&gt;"",Total_Pay-Int,"")</f>
        <v/>
      </c>
      <c r="H362" s="36" t="str">
        <f aca="false">IF(Pay_Num&lt;&gt;"",Beg_Bal*Interest_Rate_17/Num_Pmt_Per_Year,"")</f>
        <v/>
      </c>
      <c r="I362" s="36" t="e">
        <f aca="false">IF(AND(Pay_Num&lt;&gt;"",Sched_Pay+Extra_Pay&lt;Beg_Bal),Beg_Bal-Princ,IF(Pay_Num&lt;&gt;"",0,""))</f>
        <v>#VALUE!</v>
      </c>
      <c r="J362" s="29"/>
      <c r="K362" s="29"/>
    </row>
    <row r="363" customFormat="false" ht="12.75" hidden="false" customHeight="false" outlineLevel="0" collapsed="false">
      <c r="A363" s="32" t="str">
        <f aca="false">IF(Values_Entered_17,A362+1,"")</f>
        <v/>
      </c>
      <c r="B363" s="33" t="str">
        <f aca="false">IF(Pay_Num&lt;&gt;"",DATE(YEAR(Loan_Start_17),MONTH(Loan_Start_17)+(Pay_Num)*12/Num_Pmt_Per_Year,DAY(Loan_Start_17)),"")</f>
        <v/>
      </c>
      <c r="C363" s="36" t="str">
        <f aca="false">IF(Pay_Num&lt;&gt;"",I362,"")</f>
        <v/>
      </c>
      <c r="D363" s="36" t="str">
        <f aca="false">IF(Pay_Num&lt;&gt;"",Scheduled_Monthly_Payment,"")</f>
        <v/>
      </c>
      <c r="E363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363" s="36" t="e">
        <f aca="false">IF(AND(Pay_Num&lt;&gt;"",Sched_Pay+Extra_Pay&lt;Beg_Bal),Sched_Pay+Extra_Pay,IF(Pay_Num&lt;&gt;"",Beg_Bal,""))</f>
        <v>#VALUE!</v>
      </c>
      <c r="G363" s="36" t="str">
        <f aca="false">IF(Pay_Num&lt;&gt;"",Total_Pay-Int,"")</f>
        <v/>
      </c>
      <c r="H363" s="36" t="str">
        <f aca="false">IF(Pay_Num&lt;&gt;"",Beg_Bal*Interest_Rate_17/Num_Pmt_Per_Year,"")</f>
        <v/>
      </c>
      <c r="I363" s="36" t="e">
        <f aca="false">IF(AND(Pay_Num&lt;&gt;"",Sched_Pay+Extra_Pay&lt;Beg_Bal),Beg_Bal-Princ,IF(Pay_Num&lt;&gt;"",0,""))</f>
        <v>#VALUE!</v>
      </c>
      <c r="J363" s="29"/>
      <c r="K363" s="29"/>
    </row>
    <row r="364" customFormat="false" ht="12.75" hidden="false" customHeight="false" outlineLevel="0" collapsed="false">
      <c r="A364" s="32" t="str">
        <f aca="false">IF(Values_Entered_17,A363+1,"")</f>
        <v/>
      </c>
      <c r="B364" s="33" t="str">
        <f aca="false">IF(Pay_Num&lt;&gt;"",DATE(YEAR(Loan_Start_17),MONTH(Loan_Start_17)+(Pay_Num)*12/Num_Pmt_Per_Year,DAY(Loan_Start_17)),"")</f>
        <v/>
      </c>
      <c r="C364" s="36" t="str">
        <f aca="false">IF(Pay_Num&lt;&gt;"",I363,"")</f>
        <v/>
      </c>
      <c r="D364" s="36" t="str">
        <f aca="false">IF(Pay_Num&lt;&gt;"",Scheduled_Monthly_Payment,"")</f>
        <v/>
      </c>
      <c r="E364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364" s="36" t="e">
        <f aca="false">IF(AND(Pay_Num&lt;&gt;"",Sched_Pay+Extra_Pay&lt;Beg_Bal),Sched_Pay+Extra_Pay,IF(Pay_Num&lt;&gt;"",Beg_Bal,""))</f>
        <v>#VALUE!</v>
      </c>
      <c r="G364" s="36" t="str">
        <f aca="false">IF(Pay_Num&lt;&gt;"",Total_Pay-Int,"")</f>
        <v/>
      </c>
      <c r="H364" s="36" t="str">
        <f aca="false">IF(Pay_Num&lt;&gt;"",Beg_Bal*Interest_Rate_17/Num_Pmt_Per_Year,"")</f>
        <v/>
      </c>
      <c r="I364" s="36" t="e">
        <f aca="false">IF(AND(Pay_Num&lt;&gt;"",Sched_Pay+Extra_Pay&lt;Beg_Bal),Beg_Bal-Princ,IF(Pay_Num&lt;&gt;"",0,""))</f>
        <v>#VALUE!</v>
      </c>
      <c r="J364" s="29"/>
      <c r="K364" s="29"/>
    </row>
    <row r="365" customFormat="false" ht="12.75" hidden="false" customHeight="false" outlineLevel="0" collapsed="false">
      <c r="A365" s="32" t="str">
        <f aca="false">IF(Values_Entered_17,A364+1,"")</f>
        <v/>
      </c>
      <c r="B365" s="33" t="str">
        <f aca="false">IF(Pay_Num&lt;&gt;"",DATE(YEAR(Loan_Start_17),MONTH(Loan_Start_17)+(Pay_Num)*12/Num_Pmt_Per_Year,DAY(Loan_Start_17)),"")</f>
        <v/>
      </c>
      <c r="C365" s="36" t="str">
        <f aca="false">IF(Pay_Num&lt;&gt;"",I364,"")</f>
        <v/>
      </c>
      <c r="D365" s="36" t="str">
        <f aca="false">IF(Pay_Num&lt;&gt;"",Scheduled_Monthly_Payment,"")</f>
        <v/>
      </c>
      <c r="E365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365" s="36" t="e">
        <f aca="false">IF(AND(Pay_Num&lt;&gt;"",Sched_Pay+Extra_Pay&lt;Beg_Bal),Sched_Pay+Extra_Pay,IF(Pay_Num&lt;&gt;"",Beg_Bal,""))</f>
        <v>#VALUE!</v>
      </c>
      <c r="G365" s="36" t="str">
        <f aca="false">IF(Pay_Num&lt;&gt;"",Total_Pay-Int,"")</f>
        <v/>
      </c>
      <c r="H365" s="36" t="str">
        <f aca="false">IF(Pay_Num&lt;&gt;"",Beg_Bal*Interest_Rate_17/Num_Pmt_Per_Year,"")</f>
        <v/>
      </c>
      <c r="I365" s="36" t="e">
        <f aca="false">IF(AND(Pay_Num&lt;&gt;"",Sched_Pay+Extra_Pay&lt;Beg_Bal),Beg_Bal-Princ,IF(Pay_Num&lt;&gt;"",0,""))</f>
        <v>#VALUE!</v>
      </c>
      <c r="J365" s="29"/>
      <c r="K365" s="29"/>
    </row>
    <row r="366" customFormat="false" ht="12.75" hidden="false" customHeight="false" outlineLevel="0" collapsed="false">
      <c r="A366" s="32" t="str">
        <f aca="false">IF(Values_Entered_17,A365+1,"")</f>
        <v/>
      </c>
      <c r="B366" s="33" t="str">
        <f aca="false">IF(Pay_Num&lt;&gt;"",DATE(YEAR(Loan_Start_17),MONTH(Loan_Start_17)+(Pay_Num)*12/Num_Pmt_Per_Year,DAY(Loan_Start_17)),"")</f>
        <v/>
      </c>
      <c r="C366" s="36" t="str">
        <f aca="false">IF(Pay_Num&lt;&gt;"",I365,"")</f>
        <v/>
      </c>
      <c r="D366" s="36" t="str">
        <f aca="false">IF(Pay_Num&lt;&gt;"",Scheduled_Monthly_Payment,"")</f>
        <v/>
      </c>
      <c r="E366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366" s="36" t="e">
        <f aca="false">IF(AND(Pay_Num&lt;&gt;"",Sched_Pay+Extra_Pay&lt;Beg_Bal),Sched_Pay+Extra_Pay,IF(Pay_Num&lt;&gt;"",Beg_Bal,""))</f>
        <v>#VALUE!</v>
      </c>
      <c r="G366" s="36" t="str">
        <f aca="false">IF(Pay_Num&lt;&gt;"",Total_Pay-Int,"")</f>
        <v/>
      </c>
      <c r="H366" s="36" t="str">
        <f aca="false">IF(Pay_Num&lt;&gt;"",Beg_Bal*Interest_Rate_17/Num_Pmt_Per_Year,"")</f>
        <v/>
      </c>
      <c r="I366" s="36" t="e">
        <f aca="false">IF(AND(Pay_Num&lt;&gt;"",Sched_Pay+Extra_Pay&lt;Beg_Bal),Beg_Bal-Princ,IF(Pay_Num&lt;&gt;"",0,""))</f>
        <v>#VALUE!</v>
      </c>
      <c r="J366" s="29"/>
      <c r="K366" s="29"/>
    </row>
    <row r="367" customFormat="false" ht="12.75" hidden="false" customHeight="false" outlineLevel="0" collapsed="false">
      <c r="A367" s="32" t="str">
        <f aca="false">IF(Values_Entered_17,A366+1,"")</f>
        <v/>
      </c>
      <c r="B367" s="33" t="str">
        <f aca="false">IF(Pay_Num&lt;&gt;"",DATE(YEAR(Loan_Start_17),MONTH(Loan_Start_17)+(Pay_Num)*12/Num_Pmt_Per_Year,DAY(Loan_Start_17)),"")</f>
        <v/>
      </c>
      <c r="C367" s="36" t="str">
        <f aca="false">IF(Pay_Num&lt;&gt;"",I366,"")</f>
        <v/>
      </c>
      <c r="D367" s="36" t="str">
        <f aca="false">IF(Pay_Num&lt;&gt;"",Scheduled_Monthly_Payment,"")</f>
        <v/>
      </c>
      <c r="E367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367" s="36" t="e">
        <f aca="false">IF(AND(Pay_Num&lt;&gt;"",Sched_Pay+Extra_Pay&lt;Beg_Bal),Sched_Pay+Extra_Pay,IF(Pay_Num&lt;&gt;"",Beg_Bal,""))</f>
        <v>#VALUE!</v>
      </c>
      <c r="G367" s="36" t="str">
        <f aca="false">IF(Pay_Num&lt;&gt;"",Total_Pay-Int,"")</f>
        <v/>
      </c>
      <c r="H367" s="36" t="str">
        <f aca="false">IF(Pay_Num&lt;&gt;"",Beg_Bal*Interest_Rate_17/Num_Pmt_Per_Year,"")</f>
        <v/>
      </c>
      <c r="I367" s="36" t="e">
        <f aca="false">IF(AND(Pay_Num&lt;&gt;"",Sched_Pay+Extra_Pay&lt;Beg_Bal),Beg_Bal-Princ,IF(Pay_Num&lt;&gt;"",0,""))</f>
        <v>#VALUE!</v>
      </c>
      <c r="J367" s="29"/>
      <c r="K367" s="29"/>
    </row>
    <row r="368" customFormat="false" ht="12.75" hidden="false" customHeight="false" outlineLevel="0" collapsed="false">
      <c r="A368" s="32" t="str">
        <f aca="false">IF(Values_Entered_17,A367+1,"")</f>
        <v/>
      </c>
      <c r="B368" s="33" t="str">
        <f aca="false">IF(Pay_Num&lt;&gt;"",DATE(YEAR(Loan_Start_17),MONTH(Loan_Start_17)+(Pay_Num)*12/Num_Pmt_Per_Year,DAY(Loan_Start_17)),"")</f>
        <v/>
      </c>
      <c r="C368" s="36" t="str">
        <f aca="false">IF(Pay_Num&lt;&gt;"",I367,"")</f>
        <v/>
      </c>
      <c r="D368" s="36" t="str">
        <f aca="false">IF(Pay_Num&lt;&gt;"",Scheduled_Monthly_Payment,"")</f>
        <v/>
      </c>
      <c r="E368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368" s="36" t="e">
        <f aca="false">IF(AND(Pay_Num&lt;&gt;"",Sched_Pay+Extra_Pay&lt;Beg_Bal),Sched_Pay+Extra_Pay,IF(Pay_Num&lt;&gt;"",Beg_Bal,""))</f>
        <v>#VALUE!</v>
      </c>
      <c r="G368" s="36" t="str">
        <f aca="false">IF(Pay_Num&lt;&gt;"",Total_Pay-Int,"")</f>
        <v/>
      </c>
      <c r="H368" s="36" t="str">
        <f aca="false">IF(Pay_Num&lt;&gt;"",Beg_Bal*Interest_Rate_17/Num_Pmt_Per_Year,"")</f>
        <v/>
      </c>
      <c r="I368" s="36" t="e">
        <f aca="false">IF(AND(Pay_Num&lt;&gt;"",Sched_Pay+Extra_Pay&lt;Beg_Bal),Beg_Bal-Princ,IF(Pay_Num&lt;&gt;"",0,""))</f>
        <v>#VALUE!</v>
      </c>
      <c r="J368" s="29"/>
      <c r="K368" s="29"/>
    </row>
    <row r="369" customFormat="false" ht="12.75" hidden="false" customHeight="false" outlineLevel="0" collapsed="false">
      <c r="A369" s="32" t="str">
        <f aca="false">IF(Values_Entered_17,A368+1,"")</f>
        <v/>
      </c>
      <c r="B369" s="33" t="str">
        <f aca="false">IF(Pay_Num&lt;&gt;"",DATE(YEAR(Loan_Start_17),MONTH(Loan_Start_17)+(Pay_Num)*12/Num_Pmt_Per_Year,DAY(Loan_Start_17)),"")</f>
        <v/>
      </c>
      <c r="C369" s="36" t="str">
        <f aca="false">IF(Pay_Num&lt;&gt;"",I368,"")</f>
        <v/>
      </c>
      <c r="D369" s="36" t="str">
        <f aca="false">IF(Pay_Num&lt;&gt;"",Scheduled_Monthly_Payment,"")</f>
        <v/>
      </c>
      <c r="E369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369" s="36" t="e">
        <f aca="false">IF(AND(Pay_Num&lt;&gt;"",Sched_Pay+Extra_Pay&lt;Beg_Bal),Sched_Pay+Extra_Pay,IF(Pay_Num&lt;&gt;"",Beg_Bal,""))</f>
        <v>#VALUE!</v>
      </c>
      <c r="G369" s="36" t="str">
        <f aca="false">IF(Pay_Num&lt;&gt;"",Total_Pay-Int,"")</f>
        <v/>
      </c>
      <c r="H369" s="36" t="str">
        <f aca="false">IF(Pay_Num&lt;&gt;"",Beg_Bal*Interest_Rate_17/Num_Pmt_Per_Year,"")</f>
        <v/>
      </c>
      <c r="I369" s="36" t="e">
        <f aca="false">IF(AND(Pay_Num&lt;&gt;"",Sched_Pay+Extra_Pay&lt;Beg_Bal),Beg_Bal-Princ,IF(Pay_Num&lt;&gt;"",0,""))</f>
        <v>#VALUE!</v>
      </c>
      <c r="J369" s="29"/>
      <c r="K369" s="29"/>
    </row>
    <row r="370" customFormat="false" ht="12.75" hidden="false" customHeight="false" outlineLevel="0" collapsed="false">
      <c r="A370" s="32" t="str">
        <f aca="false">IF(Values_Entered_17,A369+1,"")</f>
        <v/>
      </c>
      <c r="B370" s="33" t="str">
        <f aca="false">IF(Pay_Num&lt;&gt;"",DATE(YEAR(Loan_Start_17),MONTH(Loan_Start_17)+(Pay_Num)*12/Num_Pmt_Per_Year,DAY(Loan_Start_17)),"")</f>
        <v/>
      </c>
      <c r="C370" s="36" t="str">
        <f aca="false">IF(Pay_Num&lt;&gt;"",I369,"")</f>
        <v/>
      </c>
      <c r="D370" s="36" t="str">
        <f aca="false">IF(Pay_Num&lt;&gt;"",Scheduled_Monthly_Payment,"")</f>
        <v/>
      </c>
      <c r="E370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370" s="36" t="e">
        <f aca="false">IF(AND(Pay_Num&lt;&gt;"",Sched_Pay+Extra_Pay&lt;Beg_Bal),Sched_Pay+Extra_Pay,IF(Pay_Num&lt;&gt;"",Beg_Bal,""))</f>
        <v>#VALUE!</v>
      </c>
      <c r="G370" s="36" t="str">
        <f aca="false">IF(Pay_Num&lt;&gt;"",Total_Pay-Int,"")</f>
        <v/>
      </c>
      <c r="H370" s="36" t="str">
        <f aca="false">IF(Pay_Num&lt;&gt;"",Beg_Bal*Interest_Rate_17/Num_Pmt_Per_Year,"")</f>
        <v/>
      </c>
      <c r="I370" s="36" t="e">
        <f aca="false">IF(AND(Pay_Num&lt;&gt;"",Sched_Pay+Extra_Pay&lt;Beg_Bal),Beg_Bal-Princ,IF(Pay_Num&lt;&gt;"",0,""))</f>
        <v>#VALUE!</v>
      </c>
      <c r="J370" s="29"/>
      <c r="K370" s="29"/>
    </row>
    <row r="371" customFormat="false" ht="12.75" hidden="false" customHeight="false" outlineLevel="0" collapsed="false">
      <c r="A371" s="32" t="str">
        <f aca="false">IF(Values_Entered_17,A370+1,"")</f>
        <v/>
      </c>
      <c r="B371" s="33" t="str">
        <f aca="false">IF(Pay_Num&lt;&gt;"",DATE(YEAR(Loan_Start_17),MONTH(Loan_Start_17)+(Pay_Num)*12/Num_Pmt_Per_Year,DAY(Loan_Start_17)),"")</f>
        <v/>
      </c>
      <c r="C371" s="36" t="str">
        <f aca="false">IF(Pay_Num&lt;&gt;"",I370,"")</f>
        <v/>
      </c>
      <c r="D371" s="36" t="str">
        <f aca="false">IF(Pay_Num&lt;&gt;"",Scheduled_Monthly_Payment,"")</f>
        <v/>
      </c>
      <c r="E371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371" s="36" t="e">
        <f aca="false">IF(AND(Pay_Num&lt;&gt;"",Sched_Pay+Extra_Pay&lt;Beg_Bal),Sched_Pay+Extra_Pay,IF(Pay_Num&lt;&gt;"",Beg_Bal,""))</f>
        <v>#VALUE!</v>
      </c>
      <c r="G371" s="36" t="str">
        <f aca="false">IF(Pay_Num&lt;&gt;"",Total_Pay-Int,"")</f>
        <v/>
      </c>
      <c r="H371" s="36" t="str">
        <f aca="false">IF(Pay_Num&lt;&gt;"",Beg_Bal*Interest_Rate_17/Num_Pmt_Per_Year,"")</f>
        <v/>
      </c>
      <c r="I371" s="36" t="e">
        <f aca="false">IF(AND(Pay_Num&lt;&gt;"",Sched_Pay+Extra_Pay&lt;Beg_Bal),Beg_Bal-Princ,IF(Pay_Num&lt;&gt;"",0,""))</f>
        <v>#VALUE!</v>
      </c>
      <c r="J371" s="29"/>
      <c r="K371" s="29"/>
    </row>
    <row r="372" customFormat="false" ht="12.75" hidden="false" customHeight="false" outlineLevel="0" collapsed="false">
      <c r="A372" s="32" t="str">
        <f aca="false">IF(Values_Entered_17,A371+1,"")</f>
        <v/>
      </c>
      <c r="B372" s="33" t="str">
        <f aca="false">IF(Pay_Num&lt;&gt;"",DATE(YEAR(Loan_Start_17),MONTH(Loan_Start_17)+(Pay_Num)*12/Num_Pmt_Per_Year,DAY(Loan_Start_17)),"")</f>
        <v/>
      </c>
      <c r="C372" s="36" t="str">
        <f aca="false">IF(Pay_Num&lt;&gt;"",I371,"")</f>
        <v/>
      </c>
      <c r="D372" s="36" t="str">
        <f aca="false">IF(Pay_Num&lt;&gt;"",Scheduled_Monthly_Payment,"")</f>
        <v/>
      </c>
      <c r="E372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372" s="36" t="e">
        <f aca="false">IF(AND(Pay_Num&lt;&gt;"",Sched_Pay+Extra_Pay&lt;Beg_Bal),Sched_Pay+Extra_Pay,IF(Pay_Num&lt;&gt;"",Beg_Bal,""))</f>
        <v>#VALUE!</v>
      </c>
      <c r="G372" s="36" t="str">
        <f aca="false">IF(Pay_Num&lt;&gt;"",Total_Pay-Int,"")</f>
        <v/>
      </c>
      <c r="H372" s="36" t="str">
        <f aca="false">IF(Pay_Num&lt;&gt;"",Beg_Bal*Interest_Rate_17/Num_Pmt_Per_Year,"")</f>
        <v/>
      </c>
      <c r="I372" s="36" t="e">
        <f aca="false">IF(AND(Pay_Num&lt;&gt;"",Sched_Pay+Extra_Pay&lt;Beg_Bal),Beg_Bal-Princ,IF(Pay_Num&lt;&gt;"",0,""))</f>
        <v>#VALUE!</v>
      </c>
      <c r="J372" s="29"/>
      <c r="K372" s="29"/>
    </row>
    <row r="373" customFormat="false" ht="12.75" hidden="false" customHeight="false" outlineLevel="0" collapsed="false">
      <c r="A373" s="32" t="str">
        <f aca="false">IF(Values_Entered_17,A372+1,"")</f>
        <v/>
      </c>
      <c r="B373" s="33" t="str">
        <f aca="false">IF(Pay_Num&lt;&gt;"",DATE(YEAR(Loan_Start_17),MONTH(Loan_Start_17)+(Pay_Num)*12/Num_Pmt_Per_Year,DAY(Loan_Start_17)),"")</f>
        <v/>
      </c>
      <c r="C373" s="36" t="str">
        <f aca="false">IF(Pay_Num&lt;&gt;"",I372,"")</f>
        <v/>
      </c>
      <c r="D373" s="36" t="str">
        <f aca="false">IF(Pay_Num&lt;&gt;"",Scheduled_Monthly_Payment,"")</f>
        <v/>
      </c>
      <c r="E373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373" s="36" t="e">
        <f aca="false">IF(AND(Pay_Num&lt;&gt;"",Sched_Pay+Extra_Pay&lt;Beg_Bal),Sched_Pay+Extra_Pay,IF(Pay_Num&lt;&gt;"",Beg_Bal,""))</f>
        <v>#VALUE!</v>
      </c>
      <c r="G373" s="36" t="str">
        <f aca="false">IF(Pay_Num&lt;&gt;"",Total_Pay-Int,"")</f>
        <v/>
      </c>
      <c r="H373" s="36" t="str">
        <f aca="false">IF(Pay_Num&lt;&gt;"",Beg_Bal*Interest_Rate_17/Num_Pmt_Per_Year,"")</f>
        <v/>
      </c>
      <c r="I373" s="36" t="e">
        <f aca="false">IF(AND(Pay_Num&lt;&gt;"",Sched_Pay+Extra_Pay&lt;Beg_Bal),Beg_Bal-Princ,IF(Pay_Num&lt;&gt;"",0,""))</f>
        <v>#VALUE!</v>
      </c>
      <c r="J373" s="29"/>
      <c r="K373" s="29"/>
    </row>
    <row r="374" customFormat="false" ht="12.75" hidden="false" customHeight="false" outlineLevel="0" collapsed="false">
      <c r="A374" s="32" t="str">
        <f aca="false">IF(Values_Entered_17,A373+1,"")</f>
        <v/>
      </c>
      <c r="B374" s="33" t="str">
        <f aca="false">IF(Pay_Num&lt;&gt;"",DATE(YEAR(Loan_Start_17),MONTH(Loan_Start_17)+(Pay_Num)*12/Num_Pmt_Per_Year,DAY(Loan_Start_17)),"")</f>
        <v/>
      </c>
      <c r="C374" s="36" t="str">
        <f aca="false">IF(Pay_Num&lt;&gt;"",I373,"")</f>
        <v/>
      </c>
      <c r="D374" s="36" t="str">
        <f aca="false">IF(Pay_Num&lt;&gt;"",Scheduled_Monthly_Payment,"")</f>
        <v/>
      </c>
      <c r="E374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374" s="36" t="e">
        <f aca="false">IF(AND(Pay_Num&lt;&gt;"",Sched_Pay+Extra_Pay&lt;Beg_Bal),Sched_Pay+Extra_Pay,IF(Pay_Num&lt;&gt;"",Beg_Bal,""))</f>
        <v>#VALUE!</v>
      </c>
      <c r="G374" s="36" t="str">
        <f aca="false">IF(Pay_Num&lt;&gt;"",Total_Pay-Int,"")</f>
        <v/>
      </c>
      <c r="H374" s="36" t="str">
        <f aca="false">IF(Pay_Num&lt;&gt;"",Beg_Bal*Interest_Rate_17/Num_Pmt_Per_Year,"")</f>
        <v/>
      </c>
      <c r="I374" s="36" t="e">
        <f aca="false">IF(AND(Pay_Num&lt;&gt;"",Sched_Pay+Extra_Pay&lt;Beg_Bal),Beg_Bal-Princ,IF(Pay_Num&lt;&gt;"",0,""))</f>
        <v>#VALUE!</v>
      </c>
      <c r="J374" s="29"/>
      <c r="K374" s="29"/>
    </row>
    <row r="375" customFormat="false" ht="12.75" hidden="false" customHeight="false" outlineLevel="0" collapsed="false">
      <c r="A375" s="32" t="str">
        <f aca="false">IF(Values_Entered_17,A374+1,"")</f>
        <v/>
      </c>
      <c r="B375" s="33" t="str">
        <f aca="false">IF(Pay_Num&lt;&gt;"",DATE(YEAR(Loan_Start_17),MONTH(Loan_Start_17)+(Pay_Num)*12/Num_Pmt_Per_Year,DAY(Loan_Start_17)),"")</f>
        <v/>
      </c>
      <c r="C375" s="36" t="str">
        <f aca="false">IF(Pay_Num&lt;&gt;"",I374,"")</f>
        <v/>
      </c>
      <c r="D375" s="36" t="str">
        <f aca="false">IF(Pay_Num&lt;&gt;"",Scheduled_Monthly_Payment,"")</f>
        <v/>
      </c>
      <c r="E375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375" s="36" t="e">
        <f aca="false">IF(AND(Pay_Num&lt;&gt;"",Sched_Pay+Extra_Pay&lt;Beg_Bal),Sched_Pay+Extra_Pay,IF(Pay_Num&lt;&gt;"",Beg_Bal,""))</f>
        <v>#VALUE!</v>
      </c>
      <c r="G375" s="36" t="str">
        <f aca="false">IF(Pay_Num&lt;&gt;"",Total_Pay-Int,"")</f>
        <v/>
      </c>
      <c r="H375" s="36" t="str">
        <f aca="false">IF(Pay_Num&lt;&gt;"",Beg_Bal*Interest_Rate_17/Num_Pmt_Per_Year,"")</f>
        <v/>
      </c>
      <c r="I375" s="36" t="e">
        <f aca="false">IF(AND(Pay_Num&lt;&gt;"",Sched_Pay+Extra_Pay&lt;Beg_Bal),Beg_Bal-Princ,IF(Pay_Num&lt;&gt;"",0,""))</f>
        <v>#VALUE!</v>
      </c>
      <c r="J375" s="29"/>
      <c r="K375" s="29"/>
    </row>
    <row r="376" customFormat="false" ht="12.75" hidden="false" customHeight="false" outlineLevel="0" collapsed="false">
      <c r="A376" s="32" t="str">
        <f aca="false">IF(Values_Entered_17,A375+1,"")</f>
        <v/>
      </c>
      <c r="B376" s="33" t="str">
        <f aca="false">IF(Pay_Num&lt;&gt;"",DATE(YEAR(Loan_Start_17),MONTH(Loan_Start_17)+(Pay_Num)*12/Num_Pmt_Per_Year,DAY(Loan_Start_17)),"")</f>
        <v/>
      </c>
      <c r="C376" s="36" t="str">
        <f aca="false">IF(Pay_Num&lt;&gt;"",I375,"")</f>
        <v/>
      </c>
      <c r="D376" s="36" t="str">
        <f aca="false">IF(Pay_Num&lt;&gt;"",Scheduled_Monthly_Payment,"")</f>
        <v/>
      </c>
      <c r="E376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376" s="36" t="e">
        <f aca="false">IF(AND(Pay_Num&lt;&gt;"",Sched_Pay+Extra_Pay&lt;Beg_Bal),Sched_Pay+Extra_Pay,IF(Pay_Num&lt;&gt;"",Beg_Bal,""))</f>
        <v>#VALUE!</v>
      </c>
      <c r="G376" s="36" t="str">
        <f aca="false">IF(Pay_Num&lt;&gt;"",Total_Pay-Int,"")</f>
        <v/>
      </c>
      <c r="H376" s="36" t="str">
        <f aca="false">IF(Pay_Num&lt;&gt;"",Beg_Bal*Interest_Rate_17/Num_Pmt_Per_Year,"")</f>
        <v/>
      </c>
      <c r="I376" s="36" t="e">
        <f aca="false">IF(AND(Pay_Num&lt;&gt;"",Sched_Pay+Extra_Pay&lt;Beg_Bal),Beg_Bal-Princ,IF(Pay_Num&lt;&gt;"",0,""))</f>
        <v>#VALUE!</v>
      </c>
      <c r="J376" s="29"/>
      <c r="K376" s="29"/>
    </row>
    <row r="377" customFormat="false" ht="12.75" hidden="false" customHeight="false" outlineLevel="0" collapsed="false">
      <c r="A377" s="32" t="str">
        <f aca="false">IF(Values_Entered_17,A376+1,"")</f>
        <v/>
      </c>
      <c r="B377" s="33" t="str">
        <f aca="false">IF(Pay_Num&lt;&gt;"",DATE(YEAR(Loan_Start_17),MONTH(Loan_Start_17)+(Pay_Num)*12/Num_Pmt_Per_Year,DAY(Loan_Start_17)),"")</f>
        <v/>
      </c>
      <c r="C377" s="36" t="str">
        <f aca="false">IF(Pay_Num&lt;&gt;"",I376,"")</f>
        <v/>
      </c>
      <c r="D377" s="36" t="str">
        <f aca="false">IF(Pay_Num&lt;&gt;"",Scheduled_Monthly_Payment,"")</f>
        <v/>
      </c>
      <c r="E377" s="37" t="e">
        <f aca="false">IF(AND(Pay_Num&lt;&gt;"",Sched_Pay+Scheduled_Extra_Payments&lt;Beg_Bal),Scheduled_Extra_Payments,IF(AND(Pay_Num&lt;&gt;"",Beg_Bal-Sched_Pay&gt;0),Beg_Bal-Sched_Pay,IF(Pay_Num&lt;&gt;"",0,"")))</f>
        <v>#VALUE!</v>
      </c>
      <c r="F377" s="36" t="e">
        <f aca="false">IF(AND(Pay_Num&lt;&gt;"",Sched_Pay+Extra_Pay&lt;Beg_Bal),Sched_Pay+Extra_Pay,IF(Pay_Num&lt;&gt;"",Beg_Bal,""))</f>
        <v>#VALUE!</v>
      </c>
      <c r="G377" s="36" t="str">
        <f aca="false">IF(Pay_Num&lt;&gt;"",Total_Pay-Int,"")</f>
        <v/>
      </c>
      <c r="H377" s="36" t="str">
        <f aca="false">IF(Pay_Num&lt;&gt;"",Beg_Bal*Interest_Rate_17/Num_Pmt_Per_Year,"")</f>
        <v/>
      </c>
      <c r="I377" s="36" t="e">
        <f aca="false">IF(AND(Pay_Num&lt;&gt;"",Sched_Pay+Extra_Pay&lt;Beg_Bal),Beg_Bal-Princ,IF(Pay_Num&lt;&gt;"",0,""))</f>
        <v>#VALUE!</v>
      </c>
      <c r="J377" s="29"/>
      <c r="K377" s="29"/>
    </row>
    <row r="378" customFormat="false" ht="12.75" hidden="false" customHeight="false" outlineLevel="0" collapsed="false">
      <c r="A378" s="38"/>
      <c r="B378" s="38"/>
      <c r="C378" s="38"/>
      <c r="D378" s="38"/>
      <c r="E378" s="38"/>
      <c r="F378" s="38"/>
      <c r="G378" s="38"/>
      <c r="H378" s="38"/>
      <c r="I378" s="38"/>
      <c r="J378" s="39"/>
    </row>
    <row r="379" customFormat="false" ht="12.75" hidden="false" customHeight="false" outlineLevel="0" collapsed="false">
      <c r="J379" s="39"/>
    </row>
    <row r="380" customFormat="false" ht="12.75" hidden="false" customHeight="false" outlineLevel="0" collapsed="false">
      <c r="J380" s="39"/>
    </row>
    <row r="381" customFormat="false" ht="12.75" hidden="false" customHeight="false" outlineLevel="0" collapsed="false">
      <c r="J381" s="39"/>
    </row>
    <row r="382" customFormat="false" ht="12.75" hidden="false" customHeight="false" outlineLevel="0" collapsed="false">
      <c r="J382" s="39"/>
    </row>
    <row r="383" customFormat="false" ht="12.75" hidden="false" customHeight="false" outlineLevel="0" collapsed="false">
      <c r="J383" s="39"/>
    </row>
    <row r="384" customFormat="false" ht="12.75" hidden="false" customHeight="false" outlineLevel="0" collapsed="false">
      <c r="J384" s="39"/>
    </row>
    <row r="385" customFormat="false" ht="12.75" hidden="false" customHeight="false" outlineLevel="0" collapsed="false">
      <c r="J385" s="39"/>
    </row>
    <row r="386" customFormat="false" ht="12.75" hidden="false" customHeight="false" outlineLevel="0" collapsed="false">
      <c r="J386" s="39"/>
    </row>
    <row r="387" customFormat="false" ht="12.75" hidden="false" customHeight="false" outlineLevel="0" collapsed="false">
      <c r="J387" s="39"/>
    </row>
    <row r="388" customFormat="false" ht="12.75" hidden="false" customHeight="false" outlineLevel="0" collapsed="false">
      <c r="J388" s="39"/>
    </row>
    <row r="389" customFormat="false" ht="12.75" hidden="false" customHeight="false" outlineLevel="0" collapsed="false">
      <c r="J389" s="39"/>
    </row>
    <row r="390" customFormat="false" ht="12.75" hidden="false" customHeight="false" outlineLevel="0" collapsed="false">
      <c r="J390" s="39"/>
    </row>
    <row r="391" customFormat="false" ht="12.75" hidden="false" customHeight="false" outlineLevel="0" collapsed="false">
      <c r="J391" s="39"/>
    </row>
    <row r="392" customFormat="false" ht="12.75" hidden="false" customHeight="false" outlineLevel="0" collapsed="false">
      <c r="J392" s="39"/>
    </row>
    <row r="393" customFormat="false" ht="12.75" hidden="false" customHeight="false" outlineLevel="0" collapsed="false">
      <c r="J393" s="39"/>
    </row>
    <row r="394" customFormat="false" ht="12.75" hidden="false" customHeight="false" outlineLevel="0" collapsed="false">
      <c r="J394" s="39"/>
    </row>
    <row r="395" customFormat="false" ht="12.75" hidden="false" customHeight="false" outlineLevel="0" collapsed="false">
      <c r="J395" s="39"/>
    </row>
    <row r="396" customFormat="false" ht="12.75" hidden="false" customHeight="false" outlineLevel="0" collapsed="false">
      <c r="J396" s="39"/>
    </row>
    <row r="397" customFormat="false" ht="12.75" hidden="false" customHeight="false" outlineLevel="0" collapsed="false">
      <c r="J397" s="39"/>
    </row>
    <row r="398" customFormat="false" ht="12.75" hidden="false" customHeight="false" outlineLevel="0" collapsed="false">
      <c r="J398" s="39"/>
    </row>
    <row r="399" customFormat="false" ht="12.75" hidden="false" customHeight="false" outlineLevel="0" collapsed="false">
      <c r="J399" s="39"/>
    </row>
    <row r="400" customFormat="false" ht="12.75" hidden="false" customHeight="false" outlineLevel="0" collapsed="false">
      <c r="J400" s="39"/>
    </row>
    <row r="401" customFormat="false" ht="12.75" hidden="false" customHeight="false" outlineLevel="0" collapsed="false">
      <c r="J401" s="39"/>
    </row>
    <row r="402" customFormat="false" ht="12.75" hidden="false" customHeight="false" outlineLevel="0" collapsed="false">
      <c r="J402" s="39"/>
    </row>
  </sheetData>
  <sheetProtection sheet="true" objects="true" scenarios="true"/>
  <mergeCells count="15">
    <mergeCell ref="A1:C1"/>
    <mergeCell ref="B5:D5"/>
    <mergeCell ref="F5:H5"/>
    <mergeCell ref="B6:C6"/>
    <mergeCell ref="F6:G6"/>
    <mergeCell ref="B7:C7"/>
    <mergeCell ref="F7:G7"/>
    <mergeCell ref="B8:C8"/>
    <mergeCell ref="F8:G8"/>
    <mergeCell ref="B9:C9"/>
    <mergeCell ref="F9:G9"/>
    <mergeCell ref="B10:C10"/>
    <mergeCell ref="F10:G10"/>
    <mergeCell ref="B11:C11"/>
    <mergeCell ref="C13:D13"/>
  </mergeCells>
  <conditionalFormatting sqref="A18:D377">
    <cfRule type="expression" priority="2" aboveAverage="0" equalAverage="0" bottom="0" percent="0" rank="0" text="" dxfId="0">
      <formula>IF(ROW(A18)&gt;Last_Row_17,1,0)</formula>
    </cfRule>
    <cfRule type="expression" priority="3" aboveAverage="0" equalAverage="0" bottom="0" percent="0" rank="0" text="" dxfId="1">
      <formula>IF(ROW(A18)=Last_Row_17,1,0)</formula>
    </cfRule>
    <cfRule type="expression" priority="4" aboveAverage="0" equalAverage="0" bottom="0" percent="0" rank="0" text="" dxfId="2">
      <formula>IF(ROW(A18)&lt;Last_Row_17,1,0)</formula>
    </cfRule>
  </conditionalFormatting>
  <conditionalFormatting sqref="F18:I377">
    <cfRule type="expression" priority="5" aboveAverage="0" equalAverage="0" bottom="0" percent="0" rank="0" text="" dxfId="3">
      <formula>IF(ROW(F18)&gt;Last_Row_17,1,0)</formula>
    </cfRule>
    <cfRule type="expression" priority="6" aboveAverage="0" equalAverage="0" bottom="0" percent="0" rank="0" text="" dxfId="4">
      <formula>IF(ROW(F18)=Last_Row_17,1,0)</formula>
    </cfRule>
    <cfRule type="expression" priority="7" aboveAverage="0" equalAverage="0" bottom="0" percent="0" rank="0" text="" dxfId="5">
      <formula>IF(ROW(F18)&lt;=Last_Row_17,1,0)</formula>
    </cfRule>
  </conditionalFormatting>
  <conditionalFormatting sqref="E18:E377">
    <cfRule type="expression" priority="8" aboveAverage="0" equalAverage="0" bottom="0" percent="0" rank="0" text="" dxfId="6">
      <formula>IF(ROW(E18)&gt;Last_Row_17,1,0)</formula>
    </cfRule>
    <cfRule type="expression" priority="9" aboveAverage="0" equalAverage="0" bottom="0" percent="0" rank="0" text="" dxfId="7">
      <formula>IF(ROW(E18)=Last_Row_17,1,0)</formula>
    </cfRule>
  </conditionalFormatting>
  <dataValidations count="3">
    <dataValidation allowBlank="true" error="Please enter a whole number of years from 1 to 30." errorTitle="Years" operator="between" showDropDown="false" showErrorMessage="true" showInputMessage="false" sqref="D8" type="whole">
      <formula1>1</formula1>
      <formula2>30</formula2>
    </dataValidation>
    <dataValidation allowBlank="true" error="Please enter a valid date greater than or equal to January 1, 1900." errorTitle="Date" operator="greaterThanOrEqual" showDropDown="false" showErrorMessage="true" showInputMessage="false" sqref="D9:D10" type="date">
      <formula1>1</formula1>
      <formula2>0</formula2>
    </dataValidation>
    <dataValidation allowBlank="true" operator="between" prompt="Enter an amount here if you want to make additional principal payments every pay period.&#10;&#10;For occasional extra payments, enter the extra principal amounts directly in the 'Extra Payment' column below." promptTitle="Extra Payments" showDropDown="false" showErrorMessage="true" showInputMessage="true" sqref="D11" type="none">
      <formula1>0</formula1>
      <formula2>0</formula2>
    </dataValidation>
  </dataValidations>
  <printOptions headings="false" gridLines="false" gridLinesSet="true" horizontalCentered="true" verticalCentered="false"/>
  <pageMargins left="0.747916666666667" right="0.5" top="0.5" bottom="0.5" header="0.511805555555555" footer="0.511805555555555"/>
  <pageSetup paperSize="1" scale="8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6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RowHeight="12.8" zeroHeight="false" outlineLevelRow="0" outlineLevelCol="0"/>
  <cols>
    <col collapsed="false" customWidth="true" hidden="false" outlineLevel="0" max="1" min="1" style="24" width="9.14"/>
    <col collapsed="false" customWidth="true" hidden="false" outlineLevel="0" max="2" min="2" style="24" width="13.14"/>
    <col collapsed="false" customWidth="true" hidden="false" outlineLevel="0" max="3" min="3" style="40" width="10.42"/>
    <col collapsed="false" customWidth="true" hidden="false" outlineLevel="0" max="4" min="4" style="40" width="4.01"/>
    <col collapsed="false" customWidth="true" hidden="false" outlineLevel="0" max="5" min="5" style="24" width="15.15"/>
    <col collapsed="false" customWidth="true" hidden="false" outlineLevel="0" max="1025" min="6" style="24" width="9.14"/>
  </cols>
  <sheetData>
    <row r="1" customFormat="false" ht="12.8" hidden="false" customHeight="false" outlineLevel="0" collapsed="false">
      <c r="A1" s="24" t="s">
        <v>23</v>
      </c>
    </row>
    <row r="3" customFormat="false" ht="12.8" hidden="false" customHeight="false" outlineLevel="0" collapsed="false">
      <c r="B3" s="24" t="s">
        <v>24</v>
      </c>
      <c r="C3" s="40" t="s">
        <v>25</v>
      </c>
      <c r="E3" s="24" t="s">
        <v>26</v>
      </c>
    </row>
    <row r="4" customFormat="false" ht="12.8" hidden="false" customHeight="false" outlineLevel="0" collapsed="false">
      <c r="B4" s="41"/>
      <c r="C4" s="42" t="n">
        <v>0.1</v>
      </c>
      <c r="E4" s="43" t="n">
        <f aca="false">B4*C4</f>
        <v>0</v>
      </c>
    </row>
    <row r="5" customFormat="false" ht="12.8" hidden="false" customHeight="false" outlineLevel="0" collapsed="false">
      <c r="B5" s="41"/>
      <c r="C5" s="42"/>
      <c r="E5" s="43" t="n">
        <f aca="false">C5*B5</f>
        <v>0</v>
      </c>
    </row>
    <row r="6" customFormat="false" ht="12.8" hidden="false" customHeight="false" outlineLevel="0" collapsed="false">
      <c r="B6" s="41"/>
      <c r="C6" s="42"/>
      <c r="E6" s="43" t="n">
        <f aca="false">C6*B6</f>
        <v>0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2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RowHeight="12.75" zeroHeight="false" outlineLevelRow="0" outlineLevelCol="0"/>
  <cols>
    <col collapsed="false" customWidth="true" hidden="false" outlineLevel="0" max="1025" min="1" style="0" width="8.54"/>
  </cols>
  <sheetData>
    <row r="1" customFormat="false" ht="12.75" hidden="false" customHeight="false" outlineLevel="0" collapsed="false">
      <c r="A1" s="0" t="s">
        <v>27</v>
      </c>
    </row>
    <row r="2" customFormat="false" ht="12.8" hidden="false" customHeight="false" outlineLevel="0" collapsed="false">
      <c r="A2" s="0" t="s">
        <v>28</v>
      </c>
      <c r="D2" s="44" t="s">
        <v>29</v>
      </c>
    </row>
  </sheetData>
  <hyperlinks>
    <hyperlink ref="D2" r:id="rId1" display="http://amonthlybudget.com"/>
  </hyperlink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LibreOffice/6.2.5.2$Windows_X86_64 LibreOffice_project/1ec314fa52f458adc18c4f025c545a4e8b22c159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2013-03-02T23:26:53Z</dcterms:created>
  <dc:creator>None</dc:creator>
  <dc:description/>
  <dc:language>en-US</dc:language>
  <cp:lastModifiedBy/>
  <cp:lastPrinted>2009-04-14T23:03:57Z</cp:lastPrinted>
  <dcterms:modified xsi:type="dcterms:W3CDTF">2019-09-02T16:16:49Z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